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X18" i="1"/>
  <c r="V18" i="1"/>
  <c r="T18" i="1"/>
  <c r="R18" i="1"/>
  <c r="P18" i="1"/>
  <c r="N18" i="1"/>
  <c r="L18" i="1"/>
  <c r="J18" i="1"/>
  <c r="H18" i="1"/>
  <c r="F18" i="1"/>
  <c r="D18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<sst xmlns="http://schemas.openxmlformats.org/spreadsheetml/2006/main" count="130" uniqueCount="59">
  <si>
    <t xml:space="preserve">Table 5-a. Mean yield and agronomic traits of 9 Maturity Group III (3.0 - 3.9) soybean varieties evaluated in small plot replicated trials at seven AgResearch and Education Center locations in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</si>
  <si>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</si>
  <si>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</si>
  <si>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</si>
  <si>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</si>
  <si>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</si>
  <si>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</si>
  <si>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</si>
  <si>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</si>
  <si>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</si>
  <si>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</si>
  <si>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</si>
  <si>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</si>
  <si>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</si>
  <si>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</si>
  <si>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</si>
  <si>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</si>
  <si>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</si>
  <si>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</si>
  <si>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</si>
  <si>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</si>
  <si>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</si>
  <si>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</si>
  <si>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</si>
  <si>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</si>
  <si>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</si>
  <si>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</si>
  <si>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</si>
  <si>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</si>
  <si>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</si>
  <si>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</si>
  <si>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</si>
  <si>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</si>
  <si>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</si>
  <si>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</si>
  <si>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S20023</t>
  </si>
  <si>
    <t>A</t>
  </si>
  <si>
    <t>AB</t>
  </si>
  <si>
    <t>BC</t>
  </si>
  <si>
    <t>S19010</t>
  </si>
  <si>
    <t>B</t>
  </si>
  <si>
    <t>CD</t>
  </si>
  <si>
    <t>S19050</t>
  </si>
  <si>
    <t>S20045</t>
  </si>
  <si>
    <t>S17017</t>
  </si>
  <si>
    <t>D</t>
  </si>
  <si>
    <t>C</t>
  </si>
  <si>
    <t>S19070</t>
  </si>
  <si>
    <t>S20081</t>
  </si>
  <si>
    <t>S17018</t>
  </si>
  <si>
    <t>S17015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</si>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</sst>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left"/>
    </xf>
    <xf numFmtId="1" fontId="4" fillId="4" borderId="10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0" fillId="4" borderId="0" xfId="0" applyNumberFormat="1" applyFill="1" applyBorder="1"/>
    <xf numFmtId="0" fontId="4" fillId="4" borderId="0" xfId="0" applyNumberFormat="1" applyFont="1" applyFill="1" applyBorder="1"/>
    <xf numFmtId="164" fontId="4" fillId="4" borderId="6" xfId="0" applyNumberFormat="1" applyFont="1" applyFill="1" applyBorder="1" applyAlignment="1">
      <alignment horizontal="right"/>
    </xf>
    <xf numFmtId="1" fontId="4" fillId="5" borderId="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left"/>
    </xf>
    <xf numFmtId="1" fontId="4" fillId="4" borderId="6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1" fontId="2" fillId="2" borderId="0" xfId="0" quotePrefix="1" applyNumberFormat="1" applyFont="1" applyFill="1" applyBorder="1" applyAlignment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5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28574</xdr:rowOff>
    </xdr:from>
    <xdr:to>
      <xdr:col>26</xdr:col>
      <xdr:colOff>361950</xdr:colOff>
      <xdr:row>23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3438524"/>
          <a:ext cx="104298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7" customWidth="1"/>
    <col min="3" max="3" width="10.7109375" style="77" hidden="1" customWidth="1"/>
    <col min="4" max="9" width="5.28515625" style="88" customWidth="1"/>
    <col min="10" max="15" width="5.28515625" style="75" customWidth="1"/>
    <col min="16" max="21" width="4.7109375" style="75" customWidth="1"/>
    <col min="22" max="26" width="4.7109375" style="88" customWidth="1"/>
    <col min="27" max="27" width="4.7109375" style="89" customWidth="1"/>
  </cols>
  <sheetData>
    <row r="1" spans="1:27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75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</row>
    <row r="3" spans="1:27" x14ac:dyDescent="0.25">
      <c r="A3" s="9"/>
      <c r="B3" s="10"/>
      <c r="C3" s="10"/>
      <c r="D3" s="11" t="s">
        <v>7</v>
      </c>
      <c r="E3" s="12"/>
      <c r="F3" s="12" t="s">
        <v>8</v>
      </c>
      <c r="G3" s="12"/>
      <c r="H3" s="12" t="s">
        <v>9</v>
      </c>
      <c r="I3" s="13"/>
      <c r="J3" s="12" t="s">
        <v>7</v>
      </c>
      <c r="K3" s="12"/>
      <c r="L3" s="12" t="s">
        <v>8</v>
      </c>
      <c r="M3" s="12"/>
      <c r="N3" s="12" t="s">
        <v>9</v>
      </c>
      <c r="O3" s="12"/>
      <c r="P3" s="11" t="s">
        <v>7</v>
      </c>
      <c r="Q3" s="12"/>
      <c r="R3" s="12" t="s">
        <v>8</v>
      </c>
      <c r="S3" s="12"/>
      <c r="T3" s="12" t="s">
        <v>9</v>
      </c>
      <c r="U3" s="13"/>
      <c r="V3" s="11" t="s">
        <v>7</v>
      </c>
      <c r="W3" s="12"/>
      <c r="X3" s="12" t="s">
        <v>8</v>
      </c>
      <c r="Y3" s="12"/>
      <c r="Z3" s="12" t="s">
        <v>9</v>
      </c>
      <c r="AA3" s="12"/>
    </row>
    <row r="4" spans="1:27" ht="77.25" hidden="1" x14ac:dyDescent="0.25">
      <c r="A4" s="9" t="s">
        <v>10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</row>
    <row r="5" spans="1:27" x14ac:dyDescent="0.25">
      <c r="A5" s="18" t="str">
        <f t="shared" ref="A5:A13" si="0">VLOOKUP(C5,VL_SOY_2020,2,FALSE)</f>
        <v>Credenz CZ 3930 GTLL</v>
      </c>
      <c r="B5" s="18" t="str">
        <f t="shared" ref="B5:B13" si="1">VLOOKUP(C5,VL_SOY_2020,4,FALSE)</f>
        <v>RR, LL</v>
      </c>
      <c r="C5" s="18" t="s">
        <v>35</v>
      </c>
      <c r="D5" s="19">
        <v>59.308199999999999</v>
      </c>
      <c r="E5" s="20" t="s">
        <v>36</v>
      </c>
      <c r="F5" s="21"/>
      <c r="G5" s="22"/>
      <c r="H5" s="23"/>
      <c r="I5" s="20"/>
      <c r="J5" s="19">
        <v>13.8101</v>
      </c>
      <c r="K5" s="24" t="s">
        <v>36</v>
      </c>
      <c r="L5" s="21"/>
      <c r="M5" s="25"/>
      <c r="N5" s="23"/>
      <c r="O5" s="24"/>
      <c r="P5" s="26">
        <v>37.650799999999997</v>
      </c>
      <c r="Q5" s="20" t="s">
        <v>37</v>
      </c>
      <c r="R5" s="27"/>
      <c r="S5" s="22"/>
      <c r="T5" s="28"/>
      <c r="U5" s="20"/>
      <c r="V5" s="19">
        <v>1.6667000000000001</v>
      </c>
      <c r="W5" s="24" t="s">
        <v>38</v>
      </c>
      <c r="X5" s="21"/>
      <c r="Y5" s="25"/>
      <c r="Z5" s="23"/>
      <c r="AA5" s="24"/>
    </row>
    <row r="6" spans="1:27" x14ac:dyDescent="0.25">
      <c r="A6" s="29" t="str">
        <f t="shared" si="0"/>
        <v>AgriGold G3722RX</v>
      </c>
      <c r="B6" s="29" t="str">
        <f t="shared" si="1"/>
        <v>R2X</v>
      </c>
      <c r="C6" s="29" t="s">
        <v>39</v>
      </c>
      <c r="D6" s="19">
        <v>57.443600000000004</v>
      </c>
      <c r="E6" s="20" t="s">
        <v>37</v>
      </c>
      <c r="F6" s="23">
        <v>57.998600000000003</v>
      </c>
      <c r="G6" s="20" t="s">
        <v>37</v>
      </c>
      <c r="H6" s="23"/>
      <c r="I6" s="20"/>
      <c r="J6" s="19">
        <v>13.344799999999999</v>
      </c>
      <c r="K6" s="24" t="s">
        <v>40</v>
      </c>
      <c r="L6" s="23">
        <v>12.949199999999999</v>
      </c>
      <c r="M6" s="24" t="s">
        <v>36</v>
      </c>
      <c r="N6" s="23"/>
      <c r="O6" s="24"/>
      <c r="P6" s="26">
        <v>38.603200000000001</v>
      </c>
      <c r="Q6" s="20" t="s">
        <v>36</v>
      </c>
      <c r="R6" s="28">
        <v>37.765300000000003</v>
      </c>
      <c r="S6" s="20" t="s">
        <v>36</v>
      </c>
      <c r="T6" s="28"/>
      <c r="U6" s="20"/>
      <c r="V6" s="19">
        <v>1.5</v>
      </c>
      <c r="W6" s="24" t="s">
        <v>41</v>
      </c>
      <c r="X6" s="23">
        <v>1.5</v>
      </c>
      <c r="Y6" s="24" t="s">
        <v>40</v>
      </c>
      <c r="Z6" s="23"/>
      <c r="AA6" s="24"/>
    </row>
    <row r="7" spans="1:27" x14ac:dyDescent="0.25">
      <c r="A7" s="30" t="str">
        <f t="shared" si="0"/>
        <v>Local Seed Co. LS3976X**</v>
      </c>
      <c r="B7" s="30" t="str">
        <f t="shared" si="1"/>
        <v>R2X</v>
      </c>
      <c r="C7" s="30" t="s">
        <v>42</v>
      </c>
      <c r="D7" s="19">
        <v>57.407899999999998</v>
      </c>
      <c r="E7" s="20" t="s">
        <v>37</v>
      </c>
      <c r="F7" s="23">
        <v>60.264000000000003</v>
      </c>
      <c r="G7" s="20" t="s">
        <v>36</v>
      </c>
      <c r="H7" s="23"/>
      <c r="I7" s="20"/>
      <c r="J7" s="19">
        <v>12.848100000000001</v>
      </c>
      <c r="K7" s="24" t="s">
        <v>41</v>
      </c>
      <c r="L7" s="23">
        <v>12.6008</v>
      </c>
      <c r="M7" s="24" t="s">
        <v>37</v>
      </c>
      <c r="N7" s="23"/>
      <c r="O7" s="24"/>
      <c r="P7" s="26">
        <v>36.936500000000002</v>
      </c>
      <c r="Q7" s="20" t="s">
        <v>38</v>
      </c>
      <c r="R7" s="28">
        <v>36.185200000000002</v>
      </c>
      <c r="S7" s="20" t="s">
        <v>40</v>
      </c>
      <c r="T7" s="28"/>
      <c r="U7" s="20"/>
      <c r="V7" s="19">
        <v>2.0952000000000002</v>
      </c>
      <c r="W7" s="24" t="s">
        <v>36</v>
      </c>
      <c r="X7" s="23">
        <v>2.0693999999999999</v>
      </c>
      <c r="Y7" s="24" t="s">
        <v>36</v>
      </c>
      <c r="Z7" s="23"/>
      <c r="AA7" s="24"/>
    </row>
    <row r="8" spans="1:27" x14ac:dyDescent="0.25">
      <c r="A8" s="29" t="str">
        <f t="shared" si="0"/>
        <v>Local Seed Co. LS3906GL</v>
      </c>
      <c r="B8" s="29" t="str">
        <f t="shared" si="1"/>
        <v>GT, LL</v>
      </c>
      <c r="C8" s="29" t="s">
        <v>43</v>
      </c>
      <c r="D8" s="19">
        <v>57.393000000000001</v>
      </c>
      <c r="E8" s="20" t="s">
        <v>37</v>
      </c>
      <c r="F8" s="23"/>
      <c r="G8" s="20"/>
      <c r="H8" s="23"/>
      <c r="I8" s="20"/>
      <c r="J8" s="19">
        <v>13.32</v>
      </c>
      <c r="K8" s="24" t="s">
        <v>40</v>
      </c>
      <c r="L8" s="23"/>
      <c r="M8" s="24"/>
      <c r="N8" s="23"/>
      <c r="O8" s="24"/>
      <c r="P8" s="26">
        <v>37.746000000000002</v>
      </c>
      <c r="Q8" s="20" t="s">
        <v>37</v>
      </c>
      <c r="R8" s="28"/>
      <c r="S8" s="20"/>
      <c r="T8" s="28"/>
      <c r="U8" s="20"/>
      <c r="V8" s="19">
        <v>1.881</v>
      </c>
      <c r="W8" s="24" t="s">
        <v>37</v>
      </c>
      <c r="X8" s="23"/>
      <c r="Y8" s="24"/>
      <c r="Z8" s="23"/>
      <c r="AA8" s="24"/>
    </row>
    <row r="9" spans="1:27" x14ac:dyDescent="0.25">
      <c r="A9" s="29" t="str">
        <f t="shared" si="0"/>
        <v>Asgrow AG38X8</v>
      </c>
      <c r="B9" s="29" t="str">
        <f t="shared" si="1"/>
        <v>R2X</v>
      </c>
      <c r="C9" s="29" t="s">
        <v>44</v>
      </c>
      <c r="D9" s="19">
        <v>56.867899999999999</v>
      </c>
      <c r="E9" s="20" t="s">
        <v>37</v>
      </c>
      <c r="F9" s="23"/>
      <c r="G9" s="20"/>
      <c r="H9" s="23"/>
      <c r="I9" s="20"/>
      <c r="J9" s="19">
        <v>12.4871</v>
      </c>
      <c r="K9" s="24" t="s">
        <v>45</v>
      </c>
      <c r="L9" s="23"/>
      <c r="M9" s="24"/>
      <c r="N9" s="23"/>
      <c r="O9" s="24"/>
      <c r="P9" s="26">
        <v>35.992100000000001</v>
      </c>
      <c r="Q9" s="20" t="s">
        <v>46</v>
      </c>
      <c r="R9" s="28"/>
      <c r="S9" s="20"/>
      <c r="T9" s="28"/>
      <c r="U9" s="20"/>
      <c r="V9" s="19">
        <v>1.2142999999999999</v>
      </c>
      <c r="W9" s="24" t="s">
        <v>45</v>
      </c>
      <c r="X9" s="23"/>
      <c r="Y9" s="24"/>
      <c r="Z9" s="23"/>
      <c r="AA9" s="24"/>
    </row>
    <row r="10" spans="1:27" x14ac:dyDescent="0.25">
      <c r="A10" s="29" t="str">
        <f t="shared" si="0"/>
        <v>Dyna-Gro S39EN19**</v>
      </c>
      <c r="B10" s="29" t="str">
        <f t="shared" si="1"/>
        <v>E3</v>
      </c>
      <c r="C10" s="29" t="s">
        <v>47</v>
      </c>
      <c r="D10" s="19">
        <v>56.429200000000002</v>
      </c>
      <c r="E10" s="20" t="s">
        <v>37</v>
      </c>
      <c r="F10" s="23">
        <v>58.450699999999998</v>
      </c>
      <c r="G10" s="20" t="s">
        <v>37</v>
      </c>
      <c r="H10" s="23"/>
      <c r="I10" s="20"/>
      <c r="J10" s="19">
        <v>12.8614</v>
      </c>
      <c r="K10" s="24" t="s">
        <v>41</v>
      </c>
      <c r="L10" s="23">
        <v>12.6097</v>
      </c>
      <c r="M10" s="24" t="s">
        <v>37</v>
      </c>
      <c r="N10" s="23"/>
      <c r="O10" s="24"/>
      <c r="P10" s="26">
        <v>33.5</v>
      </c>
      <c r="Q10" s="20" t="s">
        <v>45</v>
      </c>
      <c r="R10" s="28">
        <v>33.805599999999998</v>
      </c>
      <c r="S10" s="20" t="s">
        <v>46</v>
      </c>
      <c r="T10" s="28"/>
      <c r="U10" s="20"/>
      <c r="V10" s="19">
        <v>1.5713999999999999</v>
      </c>
      <c r="W10" s="24" t="s">
        <v>38</v>
      </c>
      <c r="X10" s="23">
        <v>1.5693999999999999</v>
      </c>
      <c r="Y10" s="24" t="s">
        <v>40</v>
      </c>
      <c r="Z10" s="23"/>
      <c r="AA10" s="24"/>
    </row>
    <row r="11" spans="1:27" x14ac:dyDescent="0.25">
      <c r="A11" s="30" t="str">
        <f t="shared" si="0"/>
        <v>AgriGold G3620RX</v>
      </c>
      <c r="B11" s="30" t="str">
        <f t="shared" si="1"/>
        <v>R2X</v>
      </c>
      <c r="C11" s="30" t="s">
        <v>48</v>
      </c>
      <c r="D11" s="19">
        <v>56.34</v>
      </c>
      <c r="E11" s="20" t="s">
        <v>37</v>
      </c>
      <c r="F11" s="23"/>
      <c r="G11" s="20"/>
      <c r="H11" s="23"/>
      <c r="I11" s="20"/>
      <c r="J11" s="19">
        <v>12.660500000000001</v>
      </c>
      <c r="K11" s="24" t="s">
        <v>41</v>
      </c>
      <c r="L11" s="23"/>
      <c r="M11" s="24"/>
      <c r="N11" s="23"/>
      <c r="O11" s="24"/>
      <c r="P11" s="26">
        <v>37.3889</v>
      </c>
      <c r="Q11" s="20" t="s">
        <v>37</v>
      </c>
      <c r="R11" s="28"/>
      <c r="S11" s="20"/>
      <c r="T11" s="28"/>
      <c r="U11" s="20"/>
      <c r="V11" s="19">
        <v>1.5713999999999999</v>
      </c>
      <c r="W11" s="24" t="s">
        <v>38</v>
      </c>
      <c r="X11" s="23"/>
      <c r="Y11" s="24"/>
      <c r="Z11" s="23"/>
      <c r="AA11" s="24"/>
    </row>
    <row r="12" spans="1:27" x14ac:dyDescent="0.25">
      <c r="A12" s="30" t="str">
        <f t="shared" si="0"/>
        <v>Asgrow AG39X7</v>
      </c>
      <c r="B12" s="30" t="str">
        <f t="shared" si="1"/>
        <v>R2X</v>
      </c>
      <c r="C12" s="30" t="s">
        <v>49</v>
      </c>
      <c r="D12" s="19">
        <v>55.269199999999998</v>
      </c>
      <c r="E12" s="20" t="s">
        <v>38</v>
      </c>
      <c r="F12" s="23">
        <v>56.6389</v>
      </c>
      <c r="G12" s="20" t="s">
        <v>40</v>
      </c>
      <c r="H12" s="23">
        <v>55.6755</v>
      </c>
      <c r="I12" s="20" t="s">
        <v>36</v>
      </c>
      <c r="J12" s="19">
        <v>12.481</v>
      </c>
      <c r="K12" s="24" t="s">
        <v>45</v>
      </c>
      <c r="L12" s="23">
        <v>12.2714</v>
      </c>
      <c r="M12" s="24" t="s">
        <v>40</v>
      </c>
      <c r="N12" s="23">
        <v>12.5474</v>
      </c>
      <c r="O12" s="24" t="s">
        <v>36</v>
      </c>
      <c r="P12" s="26">
        <v>37.381</v>
      </c>
      <c r="Q12" s="20" t="s">
        <v>37</v>
      </c>
      <c r="R12" s="28">
        <v>37.1389</v>
      </c>
      <c r="S12" s="20" t="s">
        <v>37</v>
      </c>
      <c r="T12" s="28">
        <v>37.666699999999999</v>
      </c>
      <c r="U12" s="20" t="s">
        <v>36</v>
      </c>
      <c r="V12" s="19">
        <v>1.5476000000000001</v>
      </c>
      <c r="W12" s="24" t="s">
        <v>46</v>
      </c>
      <c r="X12" s="23">
        <v>1.3889</v>
      </c>
      <c r="Y12" s="24" t="s">
        <v>40</v>
      </c>
      <c r="Z12" s="23">
        <v>1.3926000000000001</v>
      </c>
      <c r="AA12" s="24" t="s">
        <v>36</v>
      </c>
    </row>
    <row r="13" spans="1:27" x14ac:dyDescent="0.25">
      <c r="A13" s="31" t="str">
        <f t="shared" si="0"/>
        <v>Asgrow AG36X6</v>
      </c>
      <c r="B13" s="30" t="str">
        <f t="shared" si="1"/>
        <v>R2X</v>
      </c>
      <c r="C13" s="30" t="s">
        <v>50</v>
      </c>
      <c r="D13" s="32">
        <v>52.321800000000003</v>
      </c>
      <c r="E13" s="33" t="s">
        <v>46</v>
      </c>
      <c r="F13" s="34">
        <v>53.923999999999999</v>
      </c>
      <c r="G13" s="33" t="s">
        <v>46</v>
      </c>
      <c r="H13" s="34">
        <v>53.858800000000002</v>
      </c>
      <c r="I13" s="33" t="s">
        <v>36</v>
      </c>
      <c r="J13" s="32">
        <v>13.010999999999999</v>
      </c>
      <c r="K13" s="35" t="s">
        <v>38</v>
      </c>
      <c r="L13" s="34">
        <v>12.4594</v>
      </c>
      <c r="M13" s="35" t="s">
        <v>40</v>
      </c>
      <c r="N13" s="34">
        <v>12.777200000000001</v>
      </c>
      <c r="O13" s="35" t="s">
        <v>36</v>
      </c>
      <c r="P13" s="36">
        <v>34.015900000000002</v>
      </c>
      <c r="Q13" s="33" t="s">
        <v>45</v>
      </c>
      <c r="R13" s="37">
        <v>33.648099999999999</v>
      </c>
      <c r="S13" s="33" t="s">
        <v>46</v>
      </c>
      <c r="T13" s="37">
        <v>33.432099999999998</v>
      </c>
      <c r="U13" s="33" t="s">
        <v>40</v>
      </c>
      <c r="V13" s="32">
        <v>1.619</v>
      </c>
      <c r="W13" s="35" t="s">
        <v>38</v>
      </c>
      <c r="X13" s="34">
        <v>1.4861</v>
      </c>
      <c r="Y13" s="35" t="s">
        <v>40</v>
      </c>
      <c r="Z13" s="34">
        <v>1.4630000000000001</v>
      </c>
      <c r="AA13" s="35" t="s">
        <v>36</v>
      </c>
    </row>
    <row r="14" spans="1:27" x14ac:dyDescent="0.25">
      <c r="A14" s="38" t="s">
        <v>51</v>
      </c>
      <c r="B14" s="39"/>
      <c r="C14" s="39"/>
      <c r="D14" s="40">
        <v>56.531199999999998</v>
      </c>
      <c r="E14" s="41"/>
      <c r="F14" s="42">
        <v>57.455199999999998</v>
      </c>
      <c r="G14" s="41"/>
      <c r="H14" s="42">
        <v>54.767200000000003</v>
      </c>
      <c r="I14" s="43"/>
      <c r="J14" s="40">
        <v>12.980399999999999</v>
      </c>
      <c r="K14" s="42"/>
      <c r="L14" s="42">
        <v>12.578099999999999</v>
      </c>
      <c r="M14" s="42"/>
      <c r="N14" s="42">
        <v>12.6623</v>
      </c>
      <c r="O14" s="44"/>
      <c r="P14" s="45">
        <v>36.5794</v>
      </c>
      <c r="Q14" s="41"/>
      <c r="R14" s="41">
        <v>35.708599999999997</v>
      </c>
      <c r="S14" s="41"/>
      <c r="T14" s="41">
        <v>35.549399999999999</v>
      </c>
      <c r="U14" s="43"/>
      <c r="V14" s="40">
        <v>1.6295999999999999</v>
      </c>
      <c r="W14" s="42"/>
      <c r="X14" s="42">
        <v>1.6028</v>
      </c>
      <c r="Y14" s="42"/>
      <c r="Z14" s="42">
        <v>1.4278</v>
      </c>
      <c r="AA14" s="46"/>
    </row>
    <row r="15" spans="1:27" x14ac:dyDescent="0.25">
      <c r="A15" s="47" t="s">
        <v>52</v>
      </c>
      <c r="B15" s="48"/>
      <c r="C15" s="48"/>
      <c r="D15" s="49">
        <v>5.3787000000000003</v>
      </c>
      <c r="E15" s="50"/>
      <c r="F15" s="51">
        <v>3.8481999999999998</v>
      </c>
      <c r="G15" s="50"/>
      <c r="H15" s="51">
        <v>4.2</v>
      </c>
      <c r="I15" s="52"/>
      <c r="J15" s="49">
        <v>0.62619999999999998</v>
      </c>
      <c r="K15" s="51"/>
      <c r="L15" s="51">
        <v>0.56059999999999999</v>
      </c>
      <c r="M15" s="51"/>
      <c r="N15" s="51">
        <v>0.4017</v>
      </c>
      <c r="O15" s="53"/>
      <c r="P15" s="54">
        <v>3.0945</v>
      </c>
      <c r="Q15" s="50"/>
      <c r="R15" s="50">
        <v>3.1709000000000001</v>
      </c>
      <c r="S15" s="50"/>
      <c r="T15" s="50">
        <v>3.1745000000000001</v>
      </c>
      <c r="U15" s="52"/>
      <c r="V15" s="49">
        <v>0.2883</v>
      </c>
      <c r="W15" s="51"/>
      <c r="X15" s="51">
        <v>0.26150000000000001</v>
      </c>
      <c r="Y15" s="51"/>
      <c r="Z15" s="51">
        <v>0.2137</v>
      </c>
      <c r="AA15" s="55"/>
    </row>
    <row r="16" spans="1:27" ht="12.75" customHeight="1" x14ac:dyDescent="0.25">
      <c r="A16" s="56" t="s">
        <v>53</v>
      </c>
      <c r="B16" s="57"/>
      <c r="C16" s="57"/>
      <c r="D16" s="58">
        <v>3.53</v>
      </c>
      <c r="E16" s="59"/>
      <c r="F16" s="60">
        <v>2.39</v>
      </c>
      <c r="G16" s="59"/>
      <c r="H16" s="60" t="s">
        <v>54</v>
      </c>
      <c r="I16" s="61"/>
      <c r="J16" s="58">
        <v>0.43</v>
      </c>
      <c r="K16" s="60"/>
      <c r="L16" s="60">
        <v>0.37</v>
      </c>
      <c r="M16" s="60"/>
      <c r="N16" s="60" t="s">
        <v>54</v>
      </c>
      <c r="O16" s="62"/>
      <c r="P16" s="63">
        <v>1.36</v>
      </c>
      <c r="Q16" s="59"/>
      <c r="R16" s="59">
        <v>1.19</v>
      </c>
      <c r="S16" s="59"/>
      <c r="T16" s="59">
        <v>1.06</v>
      </c>
      <c r="U16" s="61"/>
      <c r="V16" s="58">
        <v>0.33</v>
      </c>
      <c r="W16" s="60"/>
      <c r="X16" s="60">
        <v>0.28999999999999998</v>
      </c>
      <c r="Y16" s="60"/>
      <c r="Z16" s="60" t="s">
        <v>54</v>
      </c>
      <c r="AA16" s="64"/>
    </row>
    <row r="17" spans="1:29" x14ac:dyDescent="0.25">
      <c r="A17" s="56" t="s">
        <v>55</v>
      </c>
      <c r="B17" s="57"/>
      <c r="C17" s="57"/>
      <c r="D17" s="63">
        <v>10.234453923</v>
      </c>
      <c r="E17" s="59"/>
      <c r="F17" s="59">
        <v>8.9149065343</v>
      </c>
      <c r="G17" s="59"/>
      <c r="H17" s="59">
        <v>10.097272975999999</v>
      </c>
      <c r="I17" s="61"/>
      <c r="J17" s="63">
        <v>5.4836405756</v>
      </c>
      <c r="K17" s="59"/>
      <c r="L17" s="59">
        <v>6.3802853157000001</v>
      </c>
      <c r="M17" s="59"/>
      <c r="N17" s="59">
        <v>5.4538955255000001</v>
      </c>
      <c r="O17" s="61"/>
      <c r="P17" s="63">
        <v>6.1008788154999998</v>
      </c>
      <c r="Q17" s="59"/>
      <c r="R17" s="59">
        <v>7.1295378465999999</v>
      </c>
      <c r="S17" s="59"/>
      <c r="T17" s="59">
        <v>7.8299013874999996</v>
      </c>
      <c r="U17" s="61"/>
      <c r="V17" s="63" t="s">
        <v>56</v>
      </c>
      <c r="W17" s="59"/>
      <c r="X17" s="59" t="s">
        <v>56</v>
      </c>
      <c r="Y17" s="59"/>
      <c r="Z17" s="59" t="s">
        <v>56</v>
      </c>
      <c r="AA17" s="65"/>
      <c r="AC17" s="66" t="s">
        <v>57</v>
      </c>
    </row>
    <row r="18" spans="1:29" ht="15.75" thickBot="1" x14ac:dyDescent="0.3">
      <c r="A18" s="67" t="s">
        <v>58</v>
      </c>
      <c r="B18" s="68"/>
      <c r="C18" s="68"/>
      <c r="D18" s="69">
        <f>6*3</f>
        <v>18</v>
      </c>
      <c r="E18" s="70"/>
      <c r="F18" s="70">
        <f>3*6*2</f>
        <v>36</v>
      </c>
      <c r="G18" s="70"/>
      <c r="H18" s="70">
        <f>3*6*3</f>
        <v>54</v>
      </c>
      <c r="I18" s="71"/>
      <c r="J18" s="69">
        <f>3*6*1</f>
        <v>18</v>
      </c>
      <c r="K18" s="70"/>
      <c r="L18" s="70">
        <f>3*6*2</f>
        <v>36</v>
      </c>
      <c r="M18" s="70"/>
      <c r="N18" s="70">
        <f>3*5*3</f>
        <v>45</v>
      </c>
      <c r="O18" s="71"/>
      <c r="P18" s="69">
        <f>3*6*1</f>
        <v>18</v>
      </c>
      <c r="Q18" s="70"/>
      <c r="R18" s="70">
        <f>3*6*2</f>
        <v>36</v>
      </c>
      <c r="S18" s="70"/>
      <c r="T18" s="70">
        <f>3*5*3</f>
        <v>45</v>
      </c>
      <c r="U18" s="71"/>
      <c r="V18" s="69">
        <f>3*6*1</f>
        <v>18</v>
      </c>
      <c r="W18" s="70"/>
      <c r="X18" s="70">
        <f>3*6*2</f>
        <v>36</v>
      </c>
      <c r="Y18" s="70"/>
      <c r="Z18" s="70">
        <f>3*5*3</f>
        <v>45</v>
      </c>
      <c r="AA18" s="72"/>
    </row>
    <row r="19" spans="1:29" s="77" customFormat="1" ht="12.75" x14ac:dyDescent="0.2">
      <c r="A19" s="73"/>
      <c r="B19" s="73"/>
      <c r="C19" s="73"/>
      <c r="D19" s="74"/>
      <c r="E19" s="74"/>
      <c r="F19" s="74"/>
      <c r="G19" s="74"/>
      <c r="H19" s="74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76"/>
      <c r="X19" s="76"/>
      <c r="Y19" s="76"/>
      <c r="Z19" s="76"/>
      <c r="AA19" s="76"/>
    </row>
    <row r="20" spans="1:29" s="77" customFormat="1" ht="12.75" x14ac:dyDescent="0.2">
      <c r="A20" s="78"/>
      <c r="B20" s="73"/>
      <c r="C20" s="73"/>
      <c r="D20" s="78"/>
      <c r="E20" s="78"/>
      <c r="F20" s="78"/>
      <c r="G20" s="78"/>
      <c r="H20" s="78"/>
      <c r="I20" s="78"/>
      <c r="J20" s="75"/>
      <c r="K20" s="75"/>
      <c r="L20" s="75"/>
      <c r="M20" s="75"/>
      <c r="N20" s="75"/>
      <c r="O20" s="75"/>
      <c r="P20" s="79"/>
      <c r="Q20" s="79"/>
      <c r="R20" s="79"/>
      <c r="S20" s="79"/>
      <c r="T20" s="79"/>
      <c r="U20" s="79"/>
      <c r="V20" s="75"/>
      <c r="W20" s="75"/>
      <c r="X20" s="75"/>
      <c r="Y20" s="75"/>
      <c r="Z20" s="75"/>
      <c r="AA20" s="80"/>
    </row>
    <row r="21" spans="1:29" s="77" customFormat="1" ht="12.75" x14ac:dyDescent="0.2">
      <c r="A21" s="78"/>
      <c r="B21" s="81"/>
      <c r="C21" s="81"/>
      <c r="D21" s="78"/>
      <c r="E21" s="78"/>
      <c r="F21" s="78"/>
      <c r="G21" s="78"/>
      <c r="H21" s="78"/>
      <c r="I21" s="78"/>
      <c r="J21" s="75"/>
      <c r="K21" s="75"/>
      <c r="L21" s="75"/>
      <c r="M21" s="75"/>
      <c r="N21" s="75"/>
      <c r="O21" s="75"/>
      <c r="P21" s="82"/>
      <c r="Q21" s="82"/>
      <c r="R21" s="82"/>
      <c r="S21" s="82"/>
      <c r="T21" s="82"/>
      <c r="U21" s="82"/>
      <c r="V21" s="75"/>
      <c r="W21" s="75"/>
      <c r="X21" s="75"/>
      <c r="Y21" s="75"/>
      <c r="Z21" s="75"/>
      <c r="AA21" s="80"/>
    </row>
    <row r="22" spans="1:29" s="77" customFormat="1" ht="12.75" x14ac:dyDescent="0.2">
      <c r="A22" s="78"/>
      <c r="B22" s="73"/>
      <c r="C22" s="73"/>
      <c r="D22" s="78"/>
      <c r="E22" s="78"/>
      <c r="F22" s="78"/>
      <c r="G22" s="78"/>
      <c r="H22" s="78"/>
      <c r="I22" s="78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80"/>
    </row>
    <row r="23" spans="1:29" s="77" customFormat="1" ht="12.75" x14ac:dyDescent="0.2">
      <c r="A23" s="78"/>
      <c r="B23" s="73"/>
      <c r="C23" s="73"/>
      <c r="D23" s="78"/>
      <c r="E23" s="78"/>
      <c r="F23" s="78"/>
      <c r="G23" s="78"/>
      <c r="H23" s="78"/>
      <c r="I23" s="78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80"/>
    </row>
    <row r="24" spans="1:29" s="77" customFormat="1" ht="12.75" x14ac:dyDescent="0.2">
      <c r="A24" s="78"/>
      <c r="B24" s="73"/>
      <c r="C24" s="73"/>
      <c r="D24" s="78"/>
      <c r="E24" s="78"/>
      <c r="F24" s="78"/>
      <c r="G24" s="78"/>
      <c r="H24" s="78"/>
      <c r="I24" s="78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80"/>
    </row>
    <row r="25" spans="1:29" s="77" customFormat="1" ht="12.75" x14ac:dyDescent="0.2">
      <c r="A25" s="78"/>
      <c r="B25" s="81"/>
      <c r="C25" s="81"/>
      <c r="D25" s="78"/>
      <c r="E25" s="78"/>
      <c r="F25" s="78"/>
      <c r="G25" s="78"/>
      <c r="H25" s="78"/>
      <c r="I25" s="78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80"/>
    </row>
    <row r="26" spans="1:29" s="77" customFormat="1" ht="12.75" x14ac:dyDescent="0.2">
      <c r="A26" s="78"/>
      <c r="B26" s="73"/>
      <c r="C26" s="73"/>
      <c r="D26" s="78"/>
      <c r="E26" s="78"/>
      <c r="F26" s="78"/>
      <c r="G26" s="78"/>
      <c r="H26" s="78"/>
      <c r="I26" s="78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80"/>
    </row>
    <row r="27" spans="1:29" s="77" customFormat="1" ht="12.75" x14ac:dyDescent="0.2">
      <c r="A27" s="83"/>
      <c r="B27" s="81"/>
      <c r="C27" s="81"/>
      <c r="D27" s="83"/>
      <c r="E27" s="83"/>
      <c r="F27" s="83"/>
      <c r="G27" s="83"/>
      <c r="H27" s="83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75"/>
      <c r="W27" s="75"/>
      <c r="X27" s="75"/>
      <c r="Y27" s="75"/>
      <c r="Z27" s="75"/>
      <c r="AA27" s="80"/>
    </row>
    <row r="28" spans="1:29" x14ac:dyDescent="0.25">
      <c r="A28" s="78"/>
      <c r="B28" s="81"/>
      <c r="C28" s="81"/>
      <c r="D28" s="78"/>
      <c r="E28" s="78"/>
      <c r="F28" s="78"/>
      <c r="G28" s="78"/>
      <c r="H28" s="78"/>
      <c r="I28" s="78"/>
      <c r="V28" s="75"/>
      <c r="W28" s="75"/>
      <c r="X28" s="75"/>
      <c r="Y28" s="75"/>
      <c r="Z28" s="75"/>
      <c r="AA28" s="80"/>
    </row>
    <row r="29" spans="1:29" x14ac:dyDescent="0.25">
      <c r="A29" s="85"/>
      <c r="B29" s="73"/>
      <c r="C29" s="73"/>
      <c r="D29" s="86"/>
      <c r="E29" s="86"/>
      <c r="F29" s="86"/>
      <c r="G29" s="86"/>
      <c r="H29" s="86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9" x14ac:dyDescent="0.25">
      <c r="B30" s="66"/>
      <c r="C30" s="66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E5:E13">
    <cfRule type="containsText" priority="35" stopIfTrue="1" operator="containsText" text="AA">
      <formula>NOT(ISERROR(SEARCH("AA",E5)))</formula>
    </cfRule>
    <cfRule type="containsText" dxfId="24" priority="36" operator="containsText" text="A">
      <formula>NOT(ISERROR(SEARCH("A",E5)))</formula>
    </cfRule>
  </conditionalFormatting>
  <conditionalFormatting sqref="D5:D13">
    <cfRule type="aboveAverage" dxfId="23" priority="34"/>
  </conditionalFormatting>
  <conditionalFormatting sqref="G5:G13">
    <cfRule type="containsText" priority="32" stopIfTrue="1" operator="containsText" text="AA">
      <formula>NOT(ISERROR(SEARCH("AA",G5)))</formula>
    </cfRule>
    <cfRule type="containsText" dxfId="22" priority="33" operator="containsText" text="A">
      <formula>NOT(ISERROR(SEARCH("A",G5)))</formula>
    </cfRule>
  </conditionalFormatting>
  <conditionalFormatting sqref="F5:F13">
    <cfRule type="aboveAverage" dxfId="21" priority="31"/>
  </conditionalFormatting>
  <conditionalFormatting sqref="I5:I13">
    <cfRule type="containsText" priority="29" stopIfTrue="1" operator="containsText" text="AA">
      <formula>NOT(ISERROR(SEARCH("AA",I5)))</formula>
    </cfRule>
    <cfRule type="containsText" dxfId="20" priority="30" operator="containsText" text="A">
      <formula>NOT(ISERROR(SEARCH("A",I5)))</formula>
    </cfRule>
  </conditionalFormatting>
  <conditionalFormatting sqref="H5:H13">
    <cfRule type="aboveAverage" dxfId="19" priority="28"/>
  </conditionalFormatting>
  <conditionalFormatting sqref="Q5:Q13">
    <cfRule type="containsText" priority="26" stopIfTrue="1" operator="containsText" text="AA">
      <formula>NOT(ISERROR(SEARCH("AA",Q5)))</formula>
    </cfRule>
    <cfRule type="containsText" dxfId="18" priority="27" operator="containsText" text="A">
      <formula>NOT(ISERROR(SEARCH("A",Q5)))</formula>
    </cfRule>
  </conditionalFormatting>
  <conditionalFormatting sqref="P5:P13">
    <cfRule type="aboveAverage" dxfId="17" priority="25"/>
  </conditionalFormatting>
  <conditionalFormatting sqref="S5:S13">
    <cfRule type="containsText" priority="23" stopIfTrue="1" operator="containsText" text="AA">
      <formula>NOT(ISERROR(SEARCH("AA",S5)))</formula>
    </cfRule>
    <cfRule type="containsText" dxfId="16" priority="24" operator="containsText" text="A">
      <formula>NOT(ISERROR(SEARCH("A",S5)))</formula>
    </cfRule>
  </conditionalFormatting>
  <conditionalFormatting sqref="R5:R13">
    <cfRule type="aboveAverage" dxfId="15" priority="22"/>
  </conditionalFormatting>
  <conditionalFormatting sqref="U5:U13">
    <cfRule type="containsText" priority="20" stopIfTrue="1" operator="containsText" text="AA">
      <formula>NOT(ISERROR(SEARCH("AA",U5)))</formula>
    </cfRule>
    <cfRule type="containsText" dxfId="14" priority="21" operator="containsText" text="A">
      <formula>NOT(ISERROR(SEARCH("A",U5)))</formula>
    </cfRule>
  </conditionalFormatting>
  <conditionalFormatting sqref="T5:T13">
    <cfRule type="aboveAverage" dxfId="13" priority="19"/>
  </conditionalFormatting>
  <conditionalFormatting sqref="K5:K13">
    <cfRule type="containsText" priority="17" stopIfTrue="1" operator="containsText" text="AA">
      <formula>NOT(ISERROR(SEARCH("AA",K5)))</formula>
    </cfRule>
    <cfRule type="containsText" dxfId="12" priority="18" operator="containsText" text="A">
      <formula>NOT(ISERROR(SEARCH("A",K5)))</formula>
    </cfRule>
  </conditionalFormatting>
  <conditionalFormatting sqref="J5:J13">
    <cfRule type="aboveAverage" dxfId="11" priority="16"/>
  </conditionalFormatting>
  <conditionalFormatting sqref="M5:M13">
    <cfRule type="containsText" priority="14" stopIfTrue="1" operator="containsText" text="AA">
      <formula>NOT(ISERROR(SEARCH("AA",M5)))</formula>
    </cfRule>
    <cfRule type="containsText" dxfId="10" priority="15" operator="containsText" text="A">
      <formula>NOT(ISERROR(SEARCH("A",M5)))</formula>
    </cfRule>
  </conditionalFormatting>
  <conditionalFormatting sqref="L5:L13">
    <cfRule type="aboveAverage" dxfId="9" priority="13"/>
  </conditionalFormatting>
  <conditionalFormatting sqref="O5:O13">
    <cfRule type="containsText" priority="11" stopIfTrue="1" operator="containsText" text="AA">
      <formula>NOT(ISERROR(SEARCH("AA",O5)))</formula>
    </cfRule>
    <cfRule type="containsText" dxfId="8" priority="12" operator="containsText" text="A">
      <formula>NOT(ISERROR(SEARCH("A",O5)))</formula>
    </cfRule>
  </conditionalFormatting>
  <conditionalFormatting sqref="N5:N13">
    <cfRule type="aboveAverage" dxfId="7" priority="10"/>
  </conditionalFormatting>
  <conditionalFormatting sqref="W5:W13">
    <cfRule type="containsText" priority="8" stopIfTrue="1" operator="containsText" text="AA">
      <formula>NOT(ISERROR(SEARCH("AA",W5)))</formula>
    </cfRule>
    <cfRule type="containsText" dxfId="6" priority="9" operator="containsText" text="A">
      <formula>NOT(ISERROR(SEARCH("A",W5)))</formula>
    </cfRule>
  </conditionalFormatting>
  <conditionalFormatting sqref="V5:V13">
    <cfRule type="aboveAverage" dxfId="5" priority="7"/>
  </conditionalFormatting>
  <conditionalFormatting sqref="Y5:Y13">
    <cfRule type="containsText" priority="5" stopIfTrue="1" operator="containsText" text="AA">
      <formula>NOT(ISERROR(SEARCH("AA",Y5)))</formula>
    </cfRule>
    <cfRule type="containsText" dxfId="4" priority="6" operator="containsText" text="A">
      <formula>NOT(ISERROR(SEARCH("A",Y5)))</formula>
    </cfRule>
  </conditionalFormatting>
  <conditionalFormatting sqref="X5:X13">
    <cfRule type="aboveAverage" dxfId="3" priority="4"/>
  </conditionalFormatting>
  <conditionalFormatting sqref="AA5:AA13">
    <cfRule type="containsText" priority="2" stopIfTrue="1" operator="containsText" text="AA">
      <formula>NOT(ISERROR(SEARCH("AA",AA5)))</formula>
    </cfRule>
    <cfRule type="containsText" dxfId="2" priority="3" operator="containsText" text="A">
      <formula>NOT(ISERROR(SEARCH("A",AA5)))</formula>
    </cfRule>
  </conditionalFormatting>
  <conditionalFormatting sqref="Z5:Z13">
    <cfRule type="aboveAverage" dxfId="1" priority="1"/>
  </conditionalFormatting>
  <conditionalFormatting sqref="A5:AA13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2020-12-16T18:57:59Z</dcterms:created>
  <dcterms:modified xsi:type="dcterms:W3CDTF">2020-12-16T18:58:20Z</dcterms:modified>
</cp:coreProperties>
</file>