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definedNames>
    <definedName name="VL_SOY_2020">'[1]2020 Soybean Traits &amp; Entries'!$A$4:$K$142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L32" i="1"/>
  <c r="J32" i="1"/>
  <c r="H32" i="1"/>
  <c r="F32" i="1"/>
  <c r="D32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<sst xmlns="http://schemas.openxmlformats.org/spreadsheetml/2006/main" count="229" uniqueCount="107">
  <si>
    <t xml:space="preserve">Table 24-b.  Mean yield, agronomic traits, and quality of 23 Maturity Group V (5.0 - 5.9) soybean varieties evaluated in small plot replicated trials at eight REC locations in Tennessee during 2020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</si>
  <si>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</si>
  <si>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</si>
  <si>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</si>
  <si>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Maturity
(DAP)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</si>
  <si>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</si>
  <si>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</si>
  <si>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</si>
  <si>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</si>
  <si>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</si>
  <si>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t>Hybrid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</si>
  <si>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</si>
  <si>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</si>
  <si>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</si>
  <si>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</si>
  <si>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</si>
  <si>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</si>
  <si>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</si>
  <si>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</si>
  <si>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</si>
  <si>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</si>
  <si>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</si>
  <si>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</si>
  <si>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</si>
  <si>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</si>
  <si>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</si>
  <si>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</si>
  <si>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</si>
  <si>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</si>
  <si>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</si>
  <si>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</si>
  <si>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</si>
  <si>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</si>
  <si>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</si>
  <si>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</si>
  <si>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t>S19043</t>
  </si>
  <si>
    <t>A</t>
  </si>
  <si>
    <t>A-D</t>
  </si>
  <si>
    <t>C</t>
  </si>
  <si>
    <t>G-J</t>
  </si>
  <si>
    <t>CD</t>
  </si>
  <si>
    <t>KL</t>
  </si>
  <si>
    <t>F</t>
  </si>
  <si>
    <t>S20065</t>
  </si>
  <si>
    <t>D-G</t>
  </si>
  <si>
    <t>I-L</t>
  </si>
  <si>
    <t>AB</t>
  </si>
  <si>
    <t>S18078</t>
  </si>
  <si>
    <t>C-G</t>
  </si>
  <si>
    <t>DE</t>
  </si>
  <si>
    <t>BC</t>
  </si>
  <si>
    <t>S18079</t>
  </si>
  <si>
    <t>A-C</t>
  </si>
  <si>
    <t>D-F</t>
  </si>
  <si>
    <t>B</t>
  </si>
  <si>
    <t>D</t>
  </si>
  <si>
    <t>S20049</t>
  </si>
  <si>
    <t>B-F</t>
  </si>
  <si>
    <t>JK</t>
  </si>
  <si>
    <t>S16018</t>
  </si>
  <si>
    <t>G-I</t>
  </si>
  <si>
    <t>S19038</t>
  </si>
  <si>
    <t>B-E</t>
  </si>
  <si>
    <t>H-J</t>
  </si>
  <si>
    <t>S18042</t>
  </si>
  <si>
    <t>C-F</t>
  </si>
  <si>
    <t>FG</t>
  </si>
  <si>
    <t>E</t>
  </si>
  <si>
    <t>EF</t>
  </si>
  <si>
    <t>S20050</t>
  </si>
  <si>
    <t>GH</t>
  </si>
  <si>
    <t>S19049</t>
  </si>
  <si>
    <t>E-G</t>
  </si>
  <si>
    <t>F-I</t>
  </si>
  <si>
    <t>IJ</t>
  </si>
  <si>
    <t>S19005</t>
  </si>
  <si>
    <t>D-H</t>
  </si>
  <si>
    <t>L</t>
  </si>
  <si>
    <t>S20035</t>
  </si>
  <si>
    <t>B-D</t>
  </si>
  <si>
    <t>M</t>
  </si>
  <si>
    <t>S18112</t>
  </si>
  <si>
    <t>E-I</t>
  </si>
  <si>
    <t>C-E</t>
  </si>
  <si>
    <t>F-H</t>
  </si>
  <si>
    <t>S19060</t>
  </si>
  <si>
    <t>G</t>
  </si>
  <si>
    <t>S20020</t>
  </si>
  <si>
    <t>H-K</t>
  </si>
  <si>
    <t>S20021</t>
  </si>
  <si>
    <t>LM</t>
  </si>
  <si>
    <t>S20018</t>
  </si>
  <si>
    <t>S19028</t>
  </si>
  <si>
    <t>S20032</t>
  </si>
  <si>
    <t>H</t>
  </si>
  <si>
    <t>S20006</t>
  </si>
  <si>
    <t>S20076</t>
  </si>
  <si>
    <t>S20019</t>
  </si>
  <si>
    <t>HI</t>
  </si>
  <si>
    <t>S20022</t>
  </si>
  <si>
    <t>I</t>
  </si>
  <si>
    <t>J-L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</si>
  <si>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</si>
  <si>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</si>
  <si>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</si>
  <si>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C.V.</t>
  </si>
  <si>
    <t>Plots per entry (reps x locs.)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</si>
</sst>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4" borderId="10" xfId="0" applyNumberFormat="1" applyFill="1" applyBorder="1"/>
    <xf numFmtId="164" fontId="4" fillId="4" borderId="11" xfId="0" applyNumberFormat="1" applyFont="1" applyFill="1" applyBorder="1" applyAlignment="1">
      <alignment horizontal="right"/>
    </xf>
    <xf numFmtId="164" fontId="4" fillId="5" borderId="10" xfId="0" applyNumberFormat="1" applyFont="1" applyFill="1" applyBorder="1" applyAlignment="1">
      <alignment horizontal="left"/>
    </xf>
    <xf numFmtId="164" fontId="4" fillId="4" borderId="10" xfId="0" applyNumberFormat="1" applyFont="1" applyFill="1" applyBorder="1" applyAlignment="1">
      <alignment horizontal="right"/>
    </xf>
    <xf numFmtId="1" fontId="4" fillId="4" borderId="11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left"/>
    </xf>
    <xf numFmtId="1" fontId="4" fillId="4" borderId="10" xfId="0" applyNumberFormat="1" applyFont="1" applyFill="1" applyBorder="1" applyAlignment="1">
      <alignment horizontal="right"/>
    </xf>
    <xf numFmtId="0" fontId="0" fillId="5" borderId="0" xfId="0" applyNumberFormat="1" applyFill="1"/>
    <xf numFmtId="0" fontId="0" fillId="5" borderId="0" xfId="0" applyNumberFormat="1" applyFill="1" applyBorder="1"/>
    <xf numFmtId="164" fontId="4" fillId="4" borderId="5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" fontId="4" fillId="4" borderId="5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right"/>
    </xf>
    <xf numFmtId="0" fontId="4" fillId="4" borderId="0" xfId="0" applyNumberFormat="1" applyFont="1" applyFill="1" applyBorder="1"/>
    <xf numFmtId="0" fontId="0" fillId="4" borderId="0" xfId="0" applyNumberFormat="1" applyFill="1" applyBorder="1"/>
    <xf numFmtId="0" fontId="4" fillId="5" borderId="0" xfId="0" applyNumberFormat="1" applyFont="1" applyFill="1"/>
    <xf numFmtId="0" fontId="2" fillId="6" borderId="10" xfId="0" applyFont="1" applyFill="1" applyBorder="1" applyAlignment="1">
      <alignment horizontal="left"/>
    </xf>
    <xf numFmtId="0" fontId="2" fillId="6" borderId="10" xfId="0" applyFont="1" applyFill="1" applyBorder="1"/>
    <xf numFmtId="164" fontId="2" fillId="6" borderId="11" xfId="0" applyNumberFormat="1" applyFont="1" applyFill="1" applyBorder="1" applyAlignment="1">
      <alignment horizontal="right"/>
    </xf>
    <xf numFmtId="164" fontId="2" fillId="6" borderId="10" xfId="0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11" xfId="0" quotePrefix="1" applyNumberFormat="1" applyFont="1" applyFill="1" applyBorder="1" applyAlignment="1">
      <alignment horizontal="right"/>
    </xf>
    <xf numFmtId="164" fontId="2" fillId="6" borderId="10" xfId="0" quotePrefix="1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5" xfId="0" applyNumberFormat="1" applyFont="1" applyFill="1" applyBorder="1" applyAlignment="1">
      <alignment horizontal="right" wrapText="1"/>
    </xf>
    <xf numFmtId="164" fontId="2" fillId="6" borderId="0" xfId="0" applyNumberFormat="1" applyFont="1" applyFill="1" applyBorder="1" applyAlignment="1">
      <alignment horizontal="right" wrapText="1"/>
    </xf>
    <xf numFmtId="164" fontId="2" fillId="6" borderId="0" xfId="0" applyNumberFormat="1" applyFont="1" applyFill="1" applyBorder="1" applyAlignment="1">
      <alignment horizontal="right"/>
    </xf>
    <xf numFmtId="164" fontId="2" fillId="6" borderId="6" xfId="0" quotePrefix="1" applyNumberFormat="1" applyFont="1" applyFill="1" applyBorder="1" applyAlignment="1">
      <alignment horizontal="right"/>
    </xf>
    <xf numFmtId="1" fontId="2" fillId="6" borderId="5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6" xfId="0" quotePrefix="1" applyNumberFormat="1" applyFont="1" applyFill="1" applyBorder="1" applyAlignment="1">
      <alignment horizontal="right"/>
    </xf>
    <xf numFmtId="164" fontId="2" fillId="6" borderId="5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5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6" xfId="0" quotePrefix="1" applyNumberFormat="1" applyFont="1" applyFill="1" applyBorder="1" applyAlignment="1">
      <alignment horizontal="right"/>
    </xf>
    <xf numFmtId="1" fontId="2" fillId="2" borderId="5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6" xfId="0" quotePrefix="1" applyNumberFormat="1" applyFont="1" applyFill="1" applyBorder="1" applyAlignment="1">
      <alignment horizontal="right"/>
    </xf>
    <xf numFmtId="164" fontId="2" fillId="2" borderId="5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3" xfId="0" quotePrefix="1" applyNumberFormat="1" applyFont="1" applyFill="1" applyBorder="1" applyAlignment="1">
      <alignment horizontal="right"/>
    </xf>
    <xf numFmtId="0" fontId="2" fillId="2" borderId="1" xfId="0" quotePrefix="1" applyNumberFormat="1" applyFont="1" applyFill="1" applyBorder="1" applyAlignment="1">
      <alignment horizontal="right"/>
    </xf>
    <xf numFmtId="0" fontId="2" fillId="2" borderId="14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right"/>
    </xf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25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28574</xdr:rowOff>
    </xdr:from>
    <xdr:to>
      <xdr:col>27</xdr:col>
      <xdr:colOff>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0" y="5705474"/>
          <a:ext cx="10887075" cy="99060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2020 REC Location Info"/>
      <sheetName val="2020 County Location Info"/>
      <sheetName val="2020 A group"/>
      <sheetName val="2020 MG-3 Ag "/>
      <sheetName val="2020 MG-3 Qual"/>
      <sheetName val="2020 MG-3 Loc "/>
      <sheetName val="2020 MG-3 County R2X"/>
      <sheetName val="2020 MG-3 vs Strip Trials"/>
      <sheetName val="2020 RR3 Disease "/>
      <sheetName val="2020 MG-4E Ag"/>
      <sheetName val="2020 MG-4E Qual"/>
      <sheetName val="2020 MG-4E Loc"/>
      <sheetName val="2020 MG-4E County R2X"/>
      <sheetName val="2020 MG-4E County LL"/>
      <sheetName val="2020 MG-4E vs Strip Trials"/>
      <sheetName val="2020 RR4E Disease "/>
      <sheetName val="2020 LL4E Disease"/>
      <sheetName val="2020 MG-4L Ag"/>
      <sheetName val="2020 MG-4L Qual"/>
      <sheetName val="2020 MG-4L Loc"/>
      <sheetName val="2020 MG-4L County R2X"/>
      <sheetName val="2020 MG-4L County LL"/>
      <sheetName val="2020 MG-4L vs Strip Trials"/>
      <sheetName val="2020 RR4L Disease"/>
      <sheetName val="2020 LL4L Disease"/>
      <sheetName val="2020 MG-5E Ag"/>
      <sheetName val="2020 MG-5E Qual"/>
      <sheetName val="2020 MG-5E Loc"/>
      <sheetName val="2020 MG-5E County R2X"/>
      <sheetName val="2020 MG-5E vs Strip Trials"/>
      <sheetName val="2020 RR5E Disease"/>
      <sheetName val="2020 Soybean Traits &amp; Entries"/>
      <sheetName val="2020 Soybean Company Contacts"/>
      <sheetName val="2020 Soybean Trait Abb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workbookViewId="0">
      <selection sqref="A1:XFD1048576"/>
    </sheetView>
  </sheetViews>
  <sheetFormatPr defaultColWidth="9.140625" defaultRowHeight="15" x14ac:dyDescent="0.25"/>
  <cols>
    <col min="1" max="1" width="25.7109375" customWidth="1"/>
    <col min="2" max="2" width="10.7109375" style="84" customWidth="1"/>
    <col min="3" max="3" width="10.7109375" style="84" hidden="1" customWidth="1"/>
    <col min="4" max="9" width="5.28515625" style="99" customWidth="1"/>
    <col min="10" max="26" width="5.28515625" style="82" customWidth="1"/>
    <col min="27" max="27" width="5.28515625" style="83" customWidth="1"/>
  </cols>
  <sheetData>
    <row r="1" spans="1:27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0.15" customHeight="1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6"/>
      <c r="P2" s="7" t="s">
        <v>5</v>
      </c>
      <c r="Q2" s="8"/>
      <c r="R2" s="8"/>
      <c r="S2" s="8"/>
      <c r="T2" s="8"/>
      <c r="U2" s="9"/>
      <c r="V2" s="7" t="s">
        <v>6</v>
      </c>
      <c r="W2" s="8"/>
      <c r="X2" s="8"/>
      <c r="Y2" s="8"/>
      <c r="Z2" s="8"/>
      <c r="AA2" s="8"/>
    </row>
    <row r="3" spans="1:27" ht="20.100000000000001" customHeight="1" x14ac:dyDescent="0.25">
      <c r="A3" s="10"/>
      <c r="B3" s="11"/>
      <c r="C3" s="11"/>
      <c r="D3" s="12" t="s">
        <v>7</v>
      </c>
      <c r="E3" s="13"/>
      <c r="F3" s="13" t="s">
        <v>8</v>
      </c>
      <c r="G3" s="13"/>
      <c r="H3" s="13" t="s">
        <v>9</v>
      </c>
      <c r="I3" s="14"/>
      <c r="J3" s="12" t="s">
        <v>7</v>
      </c>
      <c r="K3" s="13"/>
      <c r="L3" s="13" t="s">
        <v>8</v>
      </c>
      <c r="M3" s="13"/>
      <c r="N3" s="13" t="s">
        <v>9</v>
      </c>
      <c r="O3" s="14"/>
      <c r="P3" s="12" t="s">
        <v>7</v>
      </c>
      <c r="Q3" s="13"/>
      <c r="R3" s="13" t="s">
        <v>8</v>
      </c>
      <c r="S3" s="13"/>
      <c r="T3" s="13" t="s">
        <v>9</v>
      </c>
      <c r="U3" s="14"/>
      <c r="V3" s="12" t="s">
        <v>7</v>
      </c>
      <c r="W3" s="13"/>
      <c r="X3" s="13" t="s">
        <v>8</v>
      </c>
      <c r="Y3" s="13"/>
      <c r="Z3" s="13" t="s">
        <v>9</v>
      </c>
      <c r="AA3" s="13"/>
    </row>
    <row r="4" spans="1:27" ht="78.75" hidden="1" customHeight="1" x14ac:dyDescent="0.25">
      <c r="A4" s="15" t="s">
        <v>10</v>
      </c>
      <c r="B4" s="16" t="s">
        <v>2</v>
      </c>
      <c r="C4" s="16"/>
      <c r="D4" s="17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9" t="s">
        <v>16</v>
      </c>
      <c r="J4" s="17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9" t="s">
        <v>22</v>
      </c>
      <c r="P4" s="17" t="s">
        <v>23</v>
      </c>
      <c r="Q4" s="18" t="s">
        <v>24</v>
      </c>
      <c r="R4" s="18" t="s">
        <v>25</v>
      </c>
      <c r="S4" s="18" t="s">
        <v>26</v>
      </c>
      <c r="T4" s="18" t="s">
        <v>27</v>
      </c>
      <c r="U4" s="18" t="s">
        <v>28</v>
      </c>
      <c r="V4" s="17" t="s">
        <v>29</v>
      </c>
      <c r="W4" s="18" t="s">
        <v>30</v>
      </c>
      <c r="X4" s="18" t="s">
        <v>31</v>
      </c>
      <c r="Y4" s="18" t="s">
        <v>32</v>
      </c>
      <c r="Z4" s="18" t="s">
        <v>33</v>
      </c>
      <c r="AA4" s="18" t="s">
        <v>34</v>
      </c>
    </row>
    <row r="5" spans="1:27" x14ac:dyDescent="0.25">
      <c r="A5" s="20" t="str">
        <f t="shared" ref="A5:A27" si="0">VLOOKUP(C5,VL_SOY_2020,2,FALSE)</f>
        <v>Asgrow AG53X0**</v>
      </c>
      <c r="B5" s="20" t="str">
        <f t="shared" ref="B5:B27" si="1">VLOOKUP(C5,VL_SOY_2020,4,FALSE)</f>
        <v>R2X</v>
      </c>
      <c r="C5" s="20" t="s">
        <v>35</v>
      </c>
      <c r="D5" s="21">
        <v>65.197500000000005</v>
      </c>
      <c r="E5" s="22" t="s">
        <v>36</v>
      </c>
      <c r="F5" s="23">
        <v>61.751399999999997</v>
      </c>
      <c r="G5" s="22" t="s">
        <v>36</v>
      </c>
      <c r="H5" s="23"/>
      <c r="I5" s="22"/>
      <c r="J5" s="24">
        <v>145.52000000000001</v>
      </c>
      <c r="K5" s="25" t="s">
        <v>37</v>
      </c>
      <c r="L5" s="26">
        <v>139.83000000000001</v>
      </c>
      <c r="M5" s="25" t="s">
        <v>38</v>
      </c>
      <c r="N5" s="26"/>
      <c r="O5" s="25"/>
      <c r="P5" s="21">
        <v>39.525599999999997</v>
      </c>
      <c r="Q5" s="22" t="s">
        <v>39</v>
      </c>
      <c r="R5" s="23">
        <v>39.200099999999999</v>
      </c>
      <c r="S5" s="22" t="s">
        <v>40</v>
      </c>
      <c r="T5" s="23"/>
      <c r="U5" s="22"/>
      <c r="V5" s="21">
        <v>21.256499999999999</v>
      </c>
      <c r="W5" s="22" t="s">
        <v>41</v>
      </c>
      <c r="X5" s="23">
        <v>21.6587</v>
      </c>
      <c r="Y5" s="22" t="s">
        <v>42</v>
      </c>
      <c r="Z5" s="23"/>
      <c r="AA5" s="22"/>
    </row>
    <row r="6" spans="1:27" x14ac:dyDescent="0.25">
      <c r="A6" s="27" t="str">
        <f t="shared" si="0"/>
        <v>Croplan CP5010XS</v>
      </c>
      <c r="B6" s="27" t="str">
        <f t="shared" si="1"/>
        <v>R2X</v>
      </c>
      <c r="C6" s="28" t="s">
        <v>43</v>
      </c>
      <c r="D6" s="29">
        <v>63.574199999999998</v>
      </c>
      <c r="E6" s="30" t="s">
        <v>36</v>
      </c>
      <c r="F6" s="31"/>
      <c r="G6" s="30"/>
      <c r="H6" s="31"/>
      <c r="I6" s="30"/>
      <c r="J6" s="32">
        <v>144.29</v>
      </c>
      <c r="K6" s="33" t="s">
        <v>44</v>
      </c>
      <c r="L6" s="34"/>
      <c r="M6" s="33"/>
      <c r="N6" s="34"/>
      <c r="O6" s="33"/>
      <c r="P6" s="29">
        <v>39.142600000000002</v>
      </c>
      <c r="Q6" s="30" t="s">
        <v>45</v>
      </c>
      <c r="R6" s="31"/>
      <c r="S6" s="30"/>
      <c r="T6" s="31"/>
      <c r="U6" s="30"/>
      <c r="V6" s="29">
        <v>22.7502</v>
      </c>
      <c r="W6" s="30" t="s">
        <v>46</v>
      </c>
      <c r="X6" s="31"/>
      <c r="Y6" s="30"/>
      <c r="Z6" s="31"/>
      <c r="AA6" s="30"/>
    </row>
    <row r="7" spans="1:27" x14ac:dyDescent="0.25">
      <c r="A7" s="35" t="str">
        <f t="shared" si="0"/>
        <v>Asgrow AG52X9***</v>
      </c>
      <c r="B7" s="36" t="str">
        <f t="shared" si="1"/>
        <v>R2X</v>
      </c>
      <c r="C7" s="36" t="s">
        <v>47</v>
      </c>
      <c r="D7" s="29">
        <v>63.4422</v>
      </c>
      <c r="E7" s="30" t="s">
        <v>46</v>
      </c>
      <c r="F7" s="31">
        <v>60.298699999999997</v>
      </c>
      <c r="G7" s="30" t="s">
        <v>46</v>
      </c>
      <c r="H7" s="31">
        <v>61.5732</v>
      </c>
      <c r="I7" s="30" t="s">
        <v>46</v>
      </c>
      <c r="J7" s="32">
        <v>144.66999999999999</v>
      </c>
      <c r="K7" s="33" t="s">
        <v>48</v>
      </c>
      <c r="L7" s="34">
        <v>138.94</v>
      </c>
      <c r="M7" s="33" t="s">
        <v>49</v>
      </c>
      <c r="N7" s="34">
        <v>138.82</v>
      </c>
      <c r="O7" s="33" t="s">
        <v>38</v>
      </c>
      <c r="P7" s="29">
        <v>39.525599999999997</v>
      </c>
      <c r="Q7" s="30" t="s">
        <v>39</v>
      </c>
      <c r="R7" s="31">
        <v>38.893700000000003</v>
      </c>
      <c r="S7" s="30" t="s">
        <v>49</v>
      </c>
      <c r="T7" s="31">
        <v>39.244700000000002</v>
      </c>
      <c r="U7" s="30" t="s">
        <v>38</v>
      </c>
      <c r="V7" s="29">
        <v>22.6736</v>
      </c>
      <c r="W7" s="30" t="s">
        <v>50</v>
      </c>
      <c r="X7" s="31">
        <v>23.1524</v>
      </c>
      <c r="Y7" s="30" t="s">
        <v>36</v>
      </c>
      <c r="Z7" s="31">
        <v>23.0183</v>
      </c>
      <c r="AA7" s="30" t="s">
        <v>36</v>
      </c>
    </row>
    <row r="8" spans="1:27" x14ac:dyDescent="0.25">
      <c r="A8" s="37" t="str">
        <f t="shared" si="0"/>
        <v>Asgrow AG53X9***</v>
      </c>
      <c r="B8" s="27" t="str">
        <f t="shared" si="1"/>
        <v>R2X</v>
      </c>
      <c r="C8" s="27" t="s">
        <v>51</v>
      </c>
      <c r="D8" s="29">
        <v>61.902000000000001</v>
      </c>
      <c r="E8" s="30" t="s">
        <v>52</v>
      </c>
      <c r="F8" s="31">
        <v>60.804200000000002</v>
      </c>
      <c r="G8" s="30" t="s">
        <v>46</v>
      </c>
      <c r="H8" s="31">
        <v>62.683100000000003</v>
      </c>
      <c r="I8" s="30" t="s">
        <v>36</v>
      </c>
      <c r="J8" s="32">
        <v>146.47999999999999</v>
      </c>
      <c r="K8" s="33" t="s">
        <v>36</v>
      </c>
      <c r="L8" s="34">
        <v>140.72</v>
      </c>
      <c r="M8" s="33" t="s">
        <v>46</v>
      </c>
      <c r="N8" s="34">
        <v>140.93</v>
      </c>
      <c r="O8" s="33" t="s">
        <v>36</v>
      </c>
      <c r="P8" s="29">
        <v>40.406500000000001</v>
      </c>
      <c r="Q8" s="30" t="s">
        <v>53</v>
      </c>
      <c r="R8" s="31">
        <v>39.793700000000001</v>
      </c>
      <c r="S8" s="30" t="s">
        <v>50</v>
      </c>
      <c r="T8" s="31">
        <v>40.355400000000003</v>
      </c>
      <c r="U8" s="30" t="s">
        <v>54</v>
      </c>
      <c r="V8" s="29">
        <v>21.256499999999999</v>
      </c>
      <c r="W8" s="30" t="s">
        <v>41</v>
      </c>
      <c r="X8" s="31">
        <v>21.696999999999999</v>
      </c>
      <c r="Y8" s="30" t="s">
        <v>42</v>
      </c>
      <c r="Z8" s="31">
        <v>21.601199999999999</v>
      </c>
      <c r="AA8" s="30" t="s">
        <v>55</v>
      </c>
    </row>
    <row r="9" spans="1:27" x14ac:dyDescent="0.25">
      <c r="A9" s="36" t="str">
        <f t="shared" si="0"/>
        <v>Local Seed Co. LS5009XS</v>
      </c>
      <c r="B9" s="35" t="str">
        <f t="shared" si="1"/>
        <v>R2X, STS</v>
      </c>
      <c r="C9" s="28" t="s">
        <v>56</v>
      </c>
      <c r="D9" s="29">
        <v>61.762</v>
      </c>
      <c r="E9" s="30" t="s">
        <v>37</v>
      </c>
      <c r="F9" s="31"/>
      <c r="G9" s="30"/>
      <c r="H9" s="31"/>
      <c r="I9" s="30"/>
      <c r="J9" s="32">
        <v>144.9</v>
      </c>
      <c r="K9" s="33" t="s">
        <v>57</v>
      </c>
      <c r="L9" s="34"/>
      <c r="M9" s="33"/>
      <c r="N9" s="34"/>
      <c r="O9" s="33"/>
      <c r="P9" s="29">
        <v>41.249099999999999</v>
      </c>
      <c r="Q9" s="30" t="s">
        <v>50</v>
      </c>
      <c r="R9" s="31"/>
      <c r="S9" s="30"/>
      <c r="T9" s="31"/>
      <c r="U9" s="30"/>
      <c r="V9" s="29">
        <v>21.5246</v>
      </c>
      <c r="W9" s="30" t="s">
        <v>58</v>
      </c>
      <c r="X9" s="31"/>
      <c r="Y9" s="30"/>
      <c r="Z9" s="31"/>
      <c r="AA9" s="30"/>
    </row>
    <row r="10" spans="1:27" x14ac:dyDescent="0.25">
      <c r="A10" s="35" t="str">
        <f t="shared" si="0"/>
        <v>Progeny P5016RXS**</v>
      </c>
      <c r="B10" s="36" t="str">
        <f t="shared" si="1"/>
        <v>R2X, STS</v>
      </c>
      <c r="C10" s="36" t="s">
        <v>59</v>
      </c>
      <c r="D10" s="29">
        <v>60.553899999999999</v>
      </c>
      <c r="E10" s="30" t="s">
        <v>37</v>
      </c>
      <c r="F10" s="31">
        <v>56.951599999999999</v>
      </c>
      <c r="G10" s="30" t="s">
        <v>40</v>
      </c>
      <c r="H10" s="31">
        <v>59.174599999999998</v>
      </c>
      <c r="I10" s="30" t="s">
        <v>50</v>
      </c>
      <c r="J10" s="32">
        <v>144.66999999999999</v>
      </c>
      <c r="K10" s="33" t="s">
        <v>48</v>
      </c>
      <c r="L10" s="34">
        <v>139.41999999999999</v>
      </c>
      <c r="M10" s="33" t="s">
        <v>40</v>
      </c>
      <c r="N10" s="34">
        <v>139.94</v>
      </c>
      <c r="O10" s="33" t="s">
        <v>54</v>
      </c>
      <c r="P10" s="29">
        <v>39.678800000000003</v>
      </c>
      <c r="Q10" s="30" t="s">
        <v>60</v>
      </c>
      <c r="R10" s="31">
        <v>38.932000000000002</v>
      </c>
      <c r="S10" s="30" t="s">
        <v>49</v>
      </c>
      <c r="T10" s="31">
        <v>39.383800000000001</v>
      </c>
      <c r="U10" s="30" t="s">
        <v>38</v>
      </c>
      <c r="V10" s="29">
        <v>22.290600000000001</v>
      </c>
      <c r="W10" s="30" t="s">
        <v>49</v>
      </c>
      <c r="X10" s="31">
        <v>22.463000000000001</v>
      </c>
      <c r="Y10" s="30" t="s">
        <v>40</v>
      </c>
      <c r="Z10" s="31">
        <v>22.304400000000001</v>
      </c>
      <c r="AA10" s="30" t="s">
        <v>50</v>
      </c>
    </row>
    <row r="11" spans="1:27" x14ac:dyDescent="0.25">
      <c r="A11" s="27" t="str">
        <f t="shared" si="0"/>
        <v>VA V15-2261ST</v>
      </c>
      <c r="B11" s="27" t="str">
        <f t="shared" si="1"/>
        <v>Conv.</v>
      </c>
      <c r="C11" s="27" t="s">
        <v>61</v>
      </c>
      <c r="D11" s="29">
        <v>58.730600000000003</v>
      </c>
      <c r="E11" s="30" t="s">
        <v>62</v>
      </c>
      <c r="F11" s="31">
        <v>55.997399999999999</v>
      </c>
      <c r="G11" s="30" t="s">
        <v>40</v>
      </c>
      <c r="H11" s="31"/>
      <c r="I11" s="30"/>
      <c r="J11" s="32">
        <v>144.76</v>
      </c>
      <c r="K11" s="33" t="s">
        <v>48</v>
      </c>
      <c r="L11" s="34">
        <v>139.88999999999999</v>
      </c>
      <c r="M11" s="33" t="s">
        <v>50</v>
      </c>
      <c r="N11" s="34"/>
      <c r="O11" s="33"/>
      <c r="P11" s="29">
        <v>41.478900000000003</v>
      </c>
      <c r="Q11" s="30" t="s">
        <v>46</v>
      </c>
      <c r="R11" s="31">
        <v>40.712899999999998</v>
      </c>
      <c r="S11" s="30" t="s">
        <v>36</v>
      </c>
      <c r="T11" s="31"/>
      <c r="U11" s="30"/>
      <c r="V11" s="29">
        <v>21.677800000000001</v>
      </c>
      <c r="W11" s="30" t="s">
        <v>63</v>
      </c>
      <c r="X11" s="31">
        <v>22.213999999999999</v>
      </c>
      <c r="Y11" s="30" t="s">
        <v>49</v>
      </c>
      <c r="Z11" s="31"/>
      <c r="AA11" s="30"/>
    </row>
    <row r="12" spans="1:27" x14ac:dyDescent="0.25">
      <c r="A12" s="27" t="str">
        <f t="shared" si="0"/>
        <v>Local Seed Co. LS5087X</v>
      </c>
      <c r="B12" s="27" t="str">
        <f t="shared" si="1"/>
        <v>R2X</v>
      </c>
      <c r="C12" s="27" t="s">
        <v>64</v>
      </c>
      <c r="D12" s="29">
        <v>58.3354</v>
      </c>
      <c r="E12" s="30" t="s">
        <v>65</v>
      </c>
      <c r="F12" s="31">
        <v>57.938200000000002</v>
      </c>
      <c r="G12" s="30" t="s">
        <v>50</v>
      </c>
      <c r="H12" s="31">
        <v>57.8703</v>
      </c>
      <c r="I12" s="30" t="s">
        <v>38</v>
      </c>
      <c r="J12" s="32">
        <v>143.81</v>
      </c>
      <c r="K12" s="33" t="s">
        <v>66</v>
      </c>
      <c r="L12" s="34">
        <v>138.36000000000001</v>
      </c>
      <c r="M12" s="33" t="s">
        <v>67</v>
      </c>
      <c r="N12" s="34">
        <v>139.07</v>
      </c>
      <c r="O12" s="33" t="s">
        <v>38</v>
      </c>
      <c r="P12" s="29">
        <v>38.721299999999999</v>
      </c>
      <c r="Q12" s="30" t="s">
        <v>41</v>
      </c>
      <c r="R12" s="31">
        <v>38.434100000000001</v>
      </c>
      <c r="S12" s="30" t="s">
        <v>68</v>
      </c>
      <c r="T12" s="31">
        <v>38.951099999999997</v>
      </c>
      <c r="U12" s="30" t="s">
        <v>38</v>
      </c>
      <c r="V12" s="29">
        <v>22.213999999999999</v>
      </c>
      <c r="W12" s="30" t="s">
        <v>53</v>
      </c>
      <c r="X12" s="31">
        <v>22.654499999999999</v>
      </c>
      <c r="Y12" s="30" t="s">
        <v>50</v>
      </c>
      <c r="Z12" s="31">
        <v>22.4693</v>
      </c>
      <c r="AA12" s="30" t="s">
        <v>54</v>
      </c>
    </row>
    <row r="13" spans="1:27" x14ac:dyDescent="0.25">
      <c r="A13" s="36" t="str">
        <f t="shared" si="0"/>
        <v>Local Seed Co. ZS5098E3</v>
      </c>
      <c r="B13" s="36" t="str">
        <f t="shared" si="1"/>
        <v>E3</v>
      </c>
      <c r="C13" s="36" t="s">
        <v>69</v>
      </c>
      <c r="D13" s="29">
        <v>57.681399999999996</v>
      </c>
      <c r="E13" s="30" t="s">
        <v>48</v>
      </c>
      <c r="F13" s="31"/>
      <c r="G13" s="30"/>
      <c r="H13" s="31"/>
      <c r="I13" s="30"/>
      <c r="J13" s="32">
        <v>143.62</v>
      </c>
      <c r="K13" s="33" t="s">
        <v>70</v>
      </c>
      <c r="L13" s="34"/>
      <c r="M13" s="33"/>
      <c r="N13" s="34"/>
      <c r="O13" s="33"/>
      <c r="P13" s="29">
        <v>40.4831</v>
      </c>
      <c r="Q13" s="30" t="s">
        <v>53</v>
      </c>
      <c r="R13" s="31"/>
      <c r="S13" s="30"/>
      <c r="T13" s="31"/>
      <c r="U13" s="30"/>
      <c r="V13" s="29">
        <v>22.865100000000002</v>
      </c>
      <c r="W13" s="30" t="s">
        <v>46</v>
      </c>
      <c r="X13" s="31"/>
      <c r="Y13" s="30"/>
      <c r="Z13" s="31"/>
      <c r="AA13" s="30"/>
    </row>
    <row r="14" spans="1:27" x14ac:dyDescent="0.25">
      <c r="A14" s="37" t="str">
        <f t="shared" si="0"/>
        <v>Credenz CZ 5299 X</v>
      </c>
      <c r="B14" s="27" t="str">
        <f t="shared" si="1"/>
        <v>R2X</v>
      </c>
      <c r="C14" s="36" t="s">
        <v>71</v>
      </c>
      <c r="D14" s="29">
        <v>57.293500000000002</v>
      </c>
      <c r="E14" s="30" t="s">
        <v>48</v>
      </c>
      <c r="F14" s="31">
        <v>52.915500000000002</v>
      </c>
      <c r="G14" s="30" t="s">
        <v>68</v>
      </c>
      <c r="H14" s="31"/>
      <c r="I14" s="30"/>
      <c r="J14" s="32">
        <v>143.9</v>
      </c>
      <c r="K14" s="33" t="s">
        <v>72</v>
      </c>
      <c r="L14" s="34">
        <v>138.81</v>
      </c>
      <c r="M14" s="33" t="s">
        <v>49</v>
      </c>
      <c r="N14" s="34"/>
      <c r="O14" s="33"/>
      <c r="P14" s="29">
        <v>39.832000000000001</v>
      </c>
      <c r="Q14" s="30" t="s">
        <v>73</v>
      </c>
      <c r="R14" s="31">
        <v>39.946899999999999</v>
      </c>
      <c r="S14" s="30" t="s">
        <v>54</v>
      </c>
      <c r="T14" s="31"/>
      <c r="U14" s="30"/>
      <c r="V14" s="29">
        <v>21.601199999999999</v>
      </c>
      <c r="W14" s="30" t="s">
        <v>74</v>
      </c>
      <c r="X14" s="31">
        <v>21.735299999999999</v>
      </c>
      <c r="Y14" s="30" t="s">
        <v>42</v>
      </c>
      <c r="Z14" s="31"/>
      <c r="AA14" s="30"/>
    </row>
    <row r="15" spans="1:27" x14ac:dyDescent="0.25">
      <c r="A15" s="27" t="str">
        <f t="shared" si="0"/>
        <v>Progeny P5170RX</v>
      </c>
      <c r="B15" s="27" t="str">
        <f t="shared" si="1"/>
        <v>R2X</v>
      </c>
      <c r="C15" s="27" t="s">
        <v>75</v>
      </c>
      <c r="D15" s="29">
        <v>56.966500000000003</v>
      </c>
      <c r="E15" s="30" t="s">
        <v>76</v>
      </c>
      <c r="F15" s="31">
        <v>56.938299999999998</v>
      </c>
      <c r="G15" s="30" t="s">
        <v>40</v>
      </c>
      <c r="H15" s="31"/>
      <c r="I15" s="30"/>
      <c r="J15" s="32">
        <v>145</v>
      </c>
      <c r="K15" s="33" t="s">
        <v>57</v>
      </c>
      <c r="L15" s="34">
        <v>138.91999999999999</v>
      </c>
      <c r="M15" s="33" t="s">
        <v>49</v>
      </c>
      <c r="N15" s="34"/>
      <c r="O15" s="33"/>
      <c r="P15" s="29">
        <v>38.491500000000002</v>
      </c>
      <c r="Q15" s="30" t="s">
        <v>77</v>
      </c>
      <c r="R15" s="31">
        <v>38.319200000000002</v>
      </c>
      <c r="S15" s="30" t="s">
        <v>68</v>
      </c>
      <c r="T15" s="31"/>
      <c r="U15" s="30"/>
      <c r="V15" s="29">
        <v>22.4438</v>
      </c>
      <c r="W15" s="30" t="s">
        <v>40</v>
      </c>
      <c r="X15" s="31">
        <v>22.846</v>
      </c>
      <c r="Y15" s="30" t="s">
        <v>54</v>
      </c>
      <c r="Z15" s="31"/>
      <c r="AA15" s="30"/>
    </row>
    <row r="16" spans="1:27" x14ac:dyDescent="0.25">
      <c r="A16" s="27" t="str">
        <f t="shared" si="0"/>
        <v>MO S16-11651C</v>
      </c>
      <c r="B16" s="27" t="str">
        <f t="shared" si="1"/>
        <v>Conv.</v>
      </c>
      <c r="C16" s="36" t="s">
        <v>78</v>
      </c>
      <c r="D16" s="29">
        <v>56.936399999999999</v>
      </c>
      <c r="E16" s="30" t="s">
        <v>76</v>
      </c>
      <c r="F16" s="31"/>
      <c r="G16" s="30"/>
      <c r="H16" s="31"/>
      <c r="I16" s="30"/>
      <c r="J16" s="32">
        <v>145.05000000000001</v>
      </c>
      <c r="K16" s="33" t="s">
        <v>57</v>
      </c>
      <c r="L16" s="34"/>
      <c r="M16" s="33"/>
      <c r="N16" s="34"/>
      <c r="O16" s="33"/>
      <c r="P16" s="29">
        <v>40.789499999999997</v>
      </c>
      <c r="Q16" s="30" t="s">
        <v>79</v>
      </c>
      <c r="R16" s="31"/>
      <c r="S16" s="30"/>
      <c r="T16" s="31"/>
      <c r="U16" s="30"/>
      <c r="V16" s="29">
        <v>20.950099999999999</v>
      </c>
      <c r="W16" s="30" t="s">
        <v>80</v>
      </c>
      <c r="X16" s="31"/>
      <c r="Y16" s="30"/>
      <c r="Z16" s="31"/>
      <c r="AA16" s="30"/>
    </row>
    <row r="17" spans="1:27" x14ac:dyDescent="0.25">
      <c r="A17" s="36" t="str">
        <f t="shared" si="0"/>
        <v>Progeny P5252RX</v>
      </c>
      <c r="B17" s="36" t="str">
        <f t="shared" si="1"/>
        <v>R2X</v>
      </c>
      <c r="C17" s="36" t="s">
        <v>81</v>
      </c>
      <c r="D17" s="29">
        <v>55.573900000000002</v>
      </c>
      <c r="E17" s="30" t="s">
        <v>82</v>
      </c>
      <c r="F17" s="31">
        <v>51.524500000000003</v>
      </c>
      <c r="G17" s="30" t="s">
        <v>42</v>
      </c>
      <c r="H17" s="31">
        <v>50.19</v>
      </c>
      <c r="I17" s="30" t="s">
        <v>55</v>
      </c>
      <c r="J17" s="32">
        <v>144.62</v>
      </c>
      <c r="K17" s="33" t="s">
        <v>48</v>
      </c>
      <c r="L17" s="34">
        <v>139.88999999999999</v>
      </c>
      <c r="M17" s="33" t="s">
        <v>50</v>
      </c>
      <c r="N17" s="34">
        <v>140.68</v>
      </c>
      <c r="O17" s="33" t="s">
        <v>46</v>
      </c>
      <c r="P17" s="29">
        <v>40.674599999999998</v>
      </c>
      <c r="Q17" s="30" t="s">
        <v>83</v>
      </c>
      <c r="R17" s="31">
        <v>40.712899999999998</v>
      </c>
      <c r="S17" s="30" t="s">
        <v>36</v>
      </c>
      <c r="T17" s="31">
        <v>41.078600000000002</v>
      </c>
      <c r="U17" s="30" t="s">
        <v>36</v>
      </c>
      <c r="V17" s="29">
        <v>21.945900000000002</v>
      </c>
      <c r="W17" s="30" t="s">
        <v>84</v>
      </c>
      <c r="X17" s="31">
        <v>22.156600000000001</v>
      </c>
      <c r="Y17" s="30" t="s">
        <v>67</v>
      </c>
      <c r="Z17" s="31">
        <v>22.132100000000001</v>
      </c>
      <c r="AA17" s="30" t="s">
        <v>38</v>
      </c>
    </row>
    <row r="18" spans="1:27" x14ac:dyDescent="0.25">
      <c r="A18" s="36" t="str">
        <f t="shared" si="0"/>
        <v>Local Seed Co. LS5386X</v>
      </c>
      <c r="B18" s="36" t="str">
        <f t="shared" si="1"/>
        <v>R2X</v>
      </c>
      <c r="C18" s="28" t="s">
        <v>85</v>
      </c>
      <c r="D18" s="29">
        <v>55.531700000000001</v>
      </c>
      <c r="E18" s="30" t="s">
        <v>82</v>
      </c>
      <c r="F18" s="31">
        <v>57.145099999999999</v>
      </c>
      <c r="G18" s="30" t="s">
        <v>40</v>
      </c>
      <c r="H18" s="31"/>
      <c r="I18" s="30"/>
      <c r="J18" s="32">
        <v>145.81</v>
      </c>
      <c r="K18" s="33" t="s">
        <v>52</v>
      </c>
      <c r="L18" s="34">
        <v>140.78</v>
      </c>
      <c r="M18" s="33" t="s">
        <v>36</v>
      </c>
      <c r="N18" s="34"/>
      <c r="O18" s="33"/>
      <c r="P18" s="29">
        <v>37.189300000000003</v>
      </c>
      <c r="Q18" s="30" t="s">
        <v>80</v>
      </c>
      <c r="R18" s="31">
        <v>37.151000000000003</v>
      </c>
      <c r="S18" s="30" t="s">
        <v>86</v>
      </c>
      <c r="T18" s="31"/>
      <c r="U18" s="30"/>
      <c r="V18" s="29">
        <v>22.98</v>
      </c>
      <c r="W18" s="30" t="s">
        <v>36</v>
      </c>
      <c r="X18" s="31">
        <v>23.3247</v>
      </c>
      <c r="Y18" s="30" t="s">
        <v>36</v>
      </c>
      <c r="Z18" s="31"/>
      <c r="AA18" s="30"/>
    </row>
    <row r="19" spans="1:27" x14ac:dyDescent="0.25">
      <c r="A19" s="36" t="str">
        <f t="shared" si="0"/>
        <v>TN Exp TN18-5025</v>
      </c>
      <c r="B19" s="35" t="str">
        <f t="shared" si="1"/>
        <v>Conv.</v>
      </c>
      <c r="C19" s="28" t="s">
        <v>87</v>
      </c>
      <c r="D19" s="29">
        <v>55.179299999999998</v>
      </c>
      <c r="E19" s="30" t="s">
        <v>82</v>
      </c>
      <c r="F19" s="31"/>
      <c r="G19" s="30"/>
      <c r="H19" s="31"/>
      <c r="I19" s="30"/>
      <c r="J19" s="32">
        <v>145.13999999999999</v>
      </c>
      <c r="K19" s="33" t="s">
        <v>62</v>
      </c>
      <c r="L19" s="34"/>
      <c r="M19" s="33"/>
      <c r="N19" s="34"/>
      <c r="O19" s="33"/>
      <c r="P19" s="29">
        <v>39.2575</v>
      </c>
      <c r="Q19" s="30" t="s">
        <v>88</v>
      </c>
      <c r="R19" s="31"/>
      <c r="S19" s="30"/>
      <c r="T19" s="31"/>
      <c r="U19" s="30"/>
      <c r="V19" s="29">
        <v>21.5246</v>
      </c>
      <c r="W19" s="30" t="s">
        <v>58</v>
      </c>
      <c r="X19" s="31"/>
      <c r="Y19" s="30"/>
      <c r="Z19" s="31"/>
      <c r="AA19" s="30"/>
    </row>
    <row r="20" spans="1:27" x14ac:dyDescent="0.25">
      <c r="A20" s="36" t="str">
        <f t="shared" si="0"/>
        <v>TN Exp TN16-5024</v>
      </c>
      <c r="B20" s="36" t="str">
        <f t="shared" si="1"/>
        <v>Conv.</v>
      </c>
      <c r="C20" s="36" t="s">
        <v>89</v>
      </c>
      <c r="D20" s="29">
        <v>54.433500000000002</v>
      </c>
      <c r="E20" s="30" t="s">
        <v>82</v>
      </c>
      <c r="F20" s="31"/>
      <c r="G20" s="30"/>
      <c r="H20" s="31"/>
      <c r="I20" s="30"/>
      <c r="J20" s="32">
        <v>145.52000000000001</v>
      </c>
      <c r="K20" s="33" t="s">
        <v>37</v>
      </c>
      <c r="L20" s="34"/>
      <c r="M20" s="33"/>
      <c r="N20" s="34"/>
      <c r="O20" s="33"/>
      <c r="P20" s="29">
        <v>39.487299999999998</v>
      </c>
      <c r="Q20" s="30" t="s">
        <v>39</v>
      </c>
      <c r="R20" s="31"/>
      <c r="S20" s="30"/>
      <c r="T20" s="31"/>
      <c r="U20" s="30"/>
      <c r="V20" s="29">
        <v>21.065000000000001</v>
      </c>
      <c r="W20" s="30" t="s">
        <v>90</v>
      </c>
      <c r="X20" s="31"/>
      <c r="Y20" s="30"/>
      <c r="Z20" s="31"/>
      <c r="AA20" s="30"/>
    </row>
    <row r="21" spans="1:27" x14ac:dyDescent="0.25">
      <c r="A21" s="36" t="str">
        <f t="shared" si="0"/>
        <v>TN Exp TN17-5021</v>
      </c>
      <c r="B21" s="36" t="str">
        <f t="shared" si="1"/>
        <v>Conv.</v>
      </c>
      <c r="C21" s="28" t="s">
        <v>91</v>
      </c>
      <c r="D21" s="29">
        <v>54.401400000000002</v>
      </c>
      <c r="E21" s="30" t="s">
        <v>82</v>
      </c>
      <c r="F21" s="31"/>
      <c r="G21" s="30"/>
      <c r="H21" s="31"/>
      <c r="I21" s="30"/>
      <c r="J21" s="32">
        <v>145.76</v>
      </c>
      <c r="K21" s="33" t="s">
        <v>52</v>
      </c>
      <c r="L21" s="34"/>
      <c r="M21" s="33"/>
      <c r="N21" s="34"/>
      <c r="O21" s="33"/>
      <c r="P21" s="29">
        <v>38.606400000000001</v>
      </c>
      <c r="Q21" s="30" t="s">
        <v>41</v>
      </c>
      <c r="R21" s="31"/>
      <c r="S21" s="30"/>
      <c r="T21" s="31"/>
      <c r="U21" s="30"/>
      <c r="V21" s="29">
        <v>22.0608</v>
      </c>
      <c r="W21" s="30" t="s">
        <v>72</v>
      </c>
      <c r="X21" s="31"/>
      <c r="Y21" s="30"/>
      <c r="Z21" s="31"/>
      <c r="AA21" s="30"/>
    </row>
    <row r="22" spans="1:27" x14ac:dyDescent="0.25">
      <c r="A22" s="36" t="str">
        <f t="shared" si="0"/>
        <v>MO S16-3747RY</v>
      </c>
      <c r="B22" s="36" t="str">
        <f t="shared" si="1"/>
        <v>RR</v>
      </c>
      <c r="C22" s="36" t="s">
        <v>92</v>
      </c>
      <c r="D22" s="29">
        <v>54.3187</v>
      </c>
      <c r="E22" s="30" t="s">
        <v>82</v>
      </c>
      <c r="F22" s="31">
        <v>54.513500000000001</v>
      </c>
      <c r="G22" s="30" t="s">
        <v>49</v>
      </c>
      <c r="H22" s="31"/>
      <c r="I22" s="30"/>
      <c r="J22" s="32">
        <v>146.47999999999999</v>
      </c>
      <c r="K22" s="33" t="s">
        <v>36</v>
      </c>
      <c r="L22" s="34">
        <v>141.44</v>
      </c>
      <c r="M22" s="33" t="s">
        <v>36</v>
      </c>
      <c r="N22" s="34"/>
      <c r="O22" s="33"/>
      <c r="P22" s="29">
        <v>38.759599999999999</v>
      </c>
      <c r="Q22" s="30" t="s">
        <v>41</v>
      </c>
      <c r="R22" s="31">
        <v>37.993600000000001</v>
      </c>
      <c r="S22" s="30" t="s">
        <v>42</v>
      </c>
      <c r="T22" s="31"/>
      <c r="U22" s="30"/>
      <c r="V22" s="29">
        <v>21.869299999999999</v>
      </c>
      <c r="W22" s="30" t="s">
        <v>60</v>
      </c>
      <c r="X22" s="31">
        <v>22.328900000000001</v>
      </c>
      <c r="Y22" s="30" t="s">
        <v>49</v>
      </c>
      <c r="Z22" s="31"/>
      <c r="AA22" s="30"/>
    </row>
    <row r="23" spans="1:27" x14ac:dyDescent="0.25">
      <c r="A23" s="36" t="str">
        <f t="shared" si="0"/>
        <v>Credenz CZ 5000 X</v>
      </c>
      <c r="B23" s="36" t="str">
        <f t="shared" si="1"/>
        <v>R2X</v>
      </c>
      <c r="C23" s="36" t="s">
        <v>93</v>
      </c>
      <c r="D23" s="29">
        <v>54.045999999999999</v>
      </c>
      <c r="E23" s="30" t="s">
        <v>82</v>
      </c>
      <c r="F23" s="31"/>
      <c r="G23" s="30"/>
      <c r="H23" s="31"/>
      <c r="I23" s="30"/>
      <c r="J23" s="32">
        <v>142.47999999999999</v>
      </c>
      <c r="K23" s="33" t="s">
        <v>94</v>
      </c>
      <c r="L23" s="34"/>
      <c r="M23" s="33"/>
      <c r="N23" s="34"/>
      <c r="O23" s="33"/>
      <c r="P23" s="29">
        <v>39.487299999999998</v>
      </c>
      <c r="Q23" s="30" t="s">
        <v>39</v>
      </c>
      <c r="R23" s="31"/>
      <c r="S23" s="30"/>
      <c r="T23" s="31"/>
      <c r="U23" s="30"/>
      <c r="V23" s="29">
        <v>22.788499999999999</v>
      </c>
      <c r="W23" s="30" t="s">
        <v>46</v>
      </c>
      <c r="X23" s="31"/>
      <c r="Y23" s="30"/>
      <c r="Z23" s="31"/>
      <c r="AA23" s="30"/>
    </row>
    <row r="24" spans="1:27" x14ac:dyDescent="0.25">
      <c r="A24" s="27" t="str">
        <f t="shared" si="0"/>
        <v xml:space="preserve">AR R13-14635RR </v>
      </c>
      <c r="B24" s="27" t="str">
        <f t="shared" si="1"/>
        <v>RR</v>
      </c>
      <c r="C24" s="36" t="s">
        <v>95</v>
      </c>
      <c r="D24" s="29">
        <v>53.823399999999999</v>
      </c>
      <c r="E24" s="30" t="s">
        <v>73</v>
      </c>
      <c r="F24" s="31"/>
      <c r="G24" s="30"/>
      <c r="H24" s="31"/>
      <c r="I24" s="30"/>
      <c r="J24" s="32">
        <v>145.43</v>
      </c>
      <c r="K24" s="33" t="s">
        <v>37</v>
      </c>
      <c r="L24" s="34"/>
      <c r="M24" s="33"/>
      <c r="N24" s="34"/>
      <c r="O24" s="33"/>
      <c r="P24" s="29">
        <v>39.8703</v>
      </c>
      <c r="Q24" s="30" t="s">
        <v>84</v>
      </c>
      <c r="R24" s="31"/>
      <c r="S24" s="30"/>
      <c r="T24" s="31"/>
      <c r="U24" s="30"/>
      <c r="V24" s="29">
        <v>21.7927</v>
      </c>
      <c r="W24" s="30" t="s">
        <v>39</v>
      </c>
      <c r="X24" s="31"/>
      <c r="Y24" s="30"/>
      <c r="Z24" s="31"/>
      <c r="AA24" s="30"/>
    </row>
    <row r="25" spans="1:27" x14ac:dyDescent="0.25">
      <c r="A25" s="36" t="str">
        <f t="shared" si="0"/>
        <v>Progeny P5211E3</v>
      </c>
      <c r="B25" s="36" t="str">
        <f t="shared" si="1"/>
        <v>E3</v>
      </c>
      <c r="C25" s="36" t="s">
        <v>96</v>
      </c>
      <c r="D25" s="29">
        <v>53.311399999999999</v>
      </c>
      <c r="E25" s="30" t="s">
        <v>60</v>
      </c>
      <c r="F25" s="31"/>
      <c r="G25" s="30"/>
      <c r="H25" s="31"/>
      <c r="I25" s="30"/>
      <c r="J25" s="32">
        <v>145.05000000000001</v>
      </c>
      <c r="K25" s="33" t="s">
        <v>57</v>
      </c>
      <c r="L25" s="34"/>
      <c r="M25" s="33"/>
      <c r="N25" s="34"/>
      <c r="O25" s="33"/>
      <c r="P25" s="29">
        <v>39.985199999999999</v>
      </c>
      <c r="Q25" s="30" t="s">
        <v>72</v>
      </c>
      <c r="R25" s="31"/>
      <c r="S25" s="30"/>
      <c r="T25" s="31"/>
      <c r="U25" s="30"/>
      <c r="V25" s="29">
        <v>22.252300000000002</v>
      </c>
      <c r="W25" s="30" t="s">
        <v>49</v>
      </c>
      <c r="X25" s="31"/>
      <c r="Y25" s="30"/>
      <c r="Z25" s="31"/>
      <c r="AA25" s="30"/>
    </row>
    <row r="26" spans="1:27" x14ac:dyDescent="0.25">
      <c r="A26" s="27" t="str">
        <f t="shared" si="0"/>
        <v>TN Exp TN18-4130</v>
      </c>
      <c r="B26" s="27" t="str">
        <f t="shared" si="1"/>
        <v>Conv.</v>
      </c>
      <c r="C26" s="36" t="s">
        <v>97</v>
      </c>
      <c r="D26" s="29">
        <v>52.400100000000002</v>
      </c>
      <c r="E26" s="30" t="s">
        <v>98</v>
      </c>
      <c r="F26" s="31"/>
      <c r="G26" s="30"/>
      <c r="H26" s="31"/>
      <c r="I26" s="30"/>
      <c r="J26" s="32">
        <v>145.71</v>
      </c>
      <c r="K26" s="33" t="s">
        <v>52</v>
      </c>
      <c r="L26" s="34"/>
      <c r="M26" s="33"/>
      <c r="N26" s="34"/>
      <c r="O26" s="33"/>
      <c r="P26" s="29">
        <v>42.143799999999999</v>
      </c>
      <c r="Q26" s="30" t="s">
        <v>36</v>
      </c>
      <c r="R26" s="31"/>
      <c r="S26" s="30"/>
      <c r="T26" s="31"/>
      <c r="U26" s="30"/>
      <c r="V26" s="29">
        <v>21.575099999999999</v>
      </c>
      <c r="W26" s="30" t="s">
        <v>74</v>
      </c>
      <c r="X26" s="31"/>
      <c r="Y26" s="30"/>
      <c r="Z26" s="31"/>
      <c r="AA26" s="30"/>
    </row>
    <row r="27" spans="1:27" x14ac:dyDescent="0.25">
      <c r="A27" s="27" t="str">
        <f t="shared" si="0"/>
        <v>TN Exp TN16-5027</v>
      </c>
      <c r="B27" s="27" t="str">
        <f t="shared" si="1"/>
        <v>Conv.</v>
      </c>
      <c r="C27" s="28" t="s">
        <v>99</v>
      </c>
      <c r="D27" s="29">
        <v>52.077300000000001</v>
      </c>
      <c r="E27" s="30" t="s">
        <v>100</v>
      </c>
      <c r="F27" s="31"/>
      <c r="G27" s="30"/>
      <c r="H27" s="31"/>
      <c r="I27" s="30"/>
      <c r="J27" s="32">
        <v>146.13999999999999</v>
      </c>
      <c r="K27" s="33" t="s">
        <v>46</v>
      </c>
      <c r="L27" s="34"/>
      <c r="M27" s="33"/>
      <c r="N27" s="34"/>
      <c r="O27" s="33"/>
      <c r="P27" s="29">
        <v>38.836199999999998</v>
      </c>
      <c r="Q27" s="30" t="s">
        <v>101</v>
      </c>
      <c r="R27" s="31"/>
      <c r="S27" s="30"/>
      <c r="T27" s="31"/>
      <c r="U27" s="30"/>
      <c r="V27" s="29">
        <v>21.639500000000002</v>
      </c>
      <c r="W27" s="30" t="s">
        <v>74</v>
      </c>
      <c r="X27" s="31"/>
      <c r="Y27" s="30"/>
      <c r="Z27" s="31"/>
      <c r="AA27" s="30"/>
    </row>
    <row r="28" spans="1:27" ht="12.75" customHeight="1" x14ac:dyDescent="0.25">
      <c r="A28" s="38" t="s">
        <v>102</v>
      </c>
      <c r="B28" s="39"/>
      <c r="C28" s="39"/>
      <c r="D28" s="40">
        <v>57.281399999999998</v>
      </c>
      <c r="E28" s="41"/>
      <c r="F28" s="41">
        <v>56.979900000000001</v>
      </c>
      <c r="G28" s="41"/>
      <c r="H28" s="41">
        <v>58.298200000000001</v>
      </c>
      <c r="I28" s="42"/>
      <c r="J28" s="43">
        <v>144.99</v>
      </c>
      <c r="K28" s="44"/>
      <c r="L28" s="44">
        <v>139.72999999999999</v>
      </c>
      <c r="M28" s="44"/>
      <c r="N28" s="44">
        <v>139.88999999999999</v>
      </c>
      <c r="O28" s="45"/>
      <c r="P28" s="46">
        <v>39.722700000000003</v>
      </c>
      <c r="Q28" s="47"/>
      <c r="R28" s="47">
        <v>39.0991</v>
      </c>
      <c r="S28" s="47"/>
      <c r="T28" s="47">
        <v>39.802700000000002</v>
      </c>
      <c r="U28" s="42"/>
      <c r="V28" s="46">
        <v>21.956399999999999</v>
      </c>
      <c r="W28" s="47"/>
      <c r="X28" s="47">
        <v>22.384599999999999</v>
      </c>
      <c r="Y28" s="47"/>
      <c r="Z28" s="47">
        <v>22.305099999999999</v>
      </c>
      <c r="AA28" s="47"/>
    </row>
    <row r="29" spans="1:27" ht="12.75" customHeight="1" x14ac:dyDescent="0.25">
      <c r="A29" s="48" t="s">
        <v>103</v>
      </c>
      <c r="B29" s="49"/>
      <c r="C29" s="49"/>
      <c r="D29" s="50">
        <v>3.7366999999999999</v>
      </c>
      <c r="E29" s="51"/>
      <c r="F29" s="52">
        <v>4.3056999999999999</v>
      </c>
      <c r="G29" s="52"/>
      <c r="H29" s="52">
        <v>3.859</v>
      </c>
      <c r="I29" s="53"/>
      <c r="J29" s="54">
        <v>2.0918000000000001</v>
      </c>
      <c r="K29" s="55"/>
      <c r="L29" s="55">
        <v>5.5801999999999996</v>
      </c>
      <c r="M29" s="55"/>
      <c r="N29" s="55">
        <v>4.0571999999999999</v>
      </c>
      <c r="O29" s="56"/>
      <c r="P29" s="57">
        <v>0.29370000000000002</v>
      </c>
      <c r="Q29" s="58"/>
      <c r="R29" s="58">
        <v>0.44009999999999999</v>
      </c>
      <c r="S29" s="58"/>
      <c r="T29" s="58">
        <v>0.54169999999999996</v>
      </c>
      <c r="U29" s="53"/>
      <c r="V29" s="57">
        <v>0.1321</v>
      </c>
      <c r="W29" s="58"/>
      <c r="X29" s="58">
        <v>0.37709999999999999</v>
      </c>
      <c r="Y29" s="58"/>
      <c r="Z29" s="58">
        <v>0.24429999999999999</v>
      </c>
      <c r="AA29" s="58"/>
    </row>
    <row r="30" spans="1:27" ht="12.75" customHeight="1" x14ac:dyDescent="0.25">
      <c r="A30" s="59" t="s">
        <v>104</v>
      </c>
      <c r="B30" s="60"/>
      <c r="C30" s="60"/>
      <c r="D30" s="61">
        <v>4.83</v>
      </c>
      <c r="E30" s="62"/>
      <c r="F30" s="62">
        <v>2.97</v>
      </c>
      <c r="G30" s="62"/>
      <c r="H30" s="62">
        <v>2.88</v>
      </c>
      <c r="I30" s="63"/>
      <c r="J30" s="64">
        <v>1.25</v>
      </c>
      <c r="K30" s="65"/>
      <c r="L30" s="65">
        <v>0.86</v>
      </c>
      <c r="M30" s="65"/>
      <c r="N30" s="65">
        <v>0.77</v>
      </c>
      <c r="O30" s="66"/>
      <c r="P30" s="67">
        <v>0.71</v>
      </c>
      <c r="Q30" s="68"/>
      <c r="R30" s="68">
        <v>0.66</v>
      </c>
      <c r="S30" s="68"/>
      <c r="T30" s="68">
        <v>0.48</v>
      </c>
      <c r="U30" s="63"/>
      <c r="V30" s="67">
        <v>0.27</v>
      </c>
      <c r="W30" s="68"/>
      <c r="X30" s="68">
        <v>0.28000000000000003</v>
      </c>
      <c r="Y30" s="68"/>
      <c r="Z30" s="68">
        <v>0.22</v>
      </c>
      <c r="AA30" s="68"/>
    </row>
    <row r="31" spans="1:27" ht="12.75" customHeight="1" x14ac:dyDescent="0.25">
      <c r="A31" s="59" t="s">
        <v>105</v>
      </c>
      <c r="B31" s="60"/>
      <c r="C31" s="60"/>
      <c r="D31" s="69">
        <v>14.859070386000001</v>
      </c>
      <c r="E31" s="70"/>
      <c r="F31" s="70">
        <v>12.160897891999999</v>
      </c>
      <c r="G31" s="70"/>
      <c r="H31" s="70">
        <v>14.099718148999999</v>
      </c>
      <c r="I31" s="66"/>
      <c r="J31" s="64">
        <v>1.4182637392999999</v>
      </c>
      <c r="K31" s="65"/>
      <c r="L31" s="65">
        <v>1.3325837279999999</v>
      </c>
      <c r="M31" s="65"/>
      <c r="N31" s="65">
        <v>1.4361692514</v>
      </c>
      <c r="O31" s="66"/>
      <c r="P31" s="64">
        <v>1.0789728675000001</v>
      </c>
      <c r="Q31" s="65"/>
      <c r="R31" s="65">
        <v>1.444937326</v>
      </c>
      <c r="S31" s="65"/>
      <c r="T31" s="65">
        <v>1.2615619544000001</v>
      </c>
      <c r="U31" s="66"/>
      <c r="V31" s="64">
        <v>0.74381439100000002</v>
      </c>
      <c r="W31" s="65"/>
      <c r="X31" s="65">
        <v>1.0607178112</v>
      </c>
      <c r="Y31" s="65"/>
      <c r="Z31" s="65">
        <v>1.011427541</v>
      </c>
      <c r="AA31" s="65"/>
    </row>
    <row r="32" spans="1:27" ht="15.75" thickBot="1" x14ac:dyDescent="0.3">
      <c r="A32" s="71" t="s">
        <v>106</v>
      </c>
      <c r="B32" s="72"/>
      <c r="C32" s="72"/>
      <c r="D32" s="73">
        <f>7*3*1</f>
        <v>21</v>
      </c>
      <c r="E32" s="74"/>
      <c r="F32" s="74">
        <f>7*3*2</f>
        <v>42</v>
      </c>
      <c r="G32" s="74"/>
      <c r="H32" s="74">
        <f>7*3*3</f>
        <v>63</v>
      </c>
      <c r="I32" s="75"/>
      <c r="J32" s="73">
        <f>3*6*1</f>
        <v>18</v>
      </c>
      <c r="K32" s="74"/>
      <c r="L32" s="74">
        <f>3*6*2</f>
        <v>36</v>
      </c>
      <c r="M32" s="74"/>
      <c r="N32" s="74">
        <f>3*6*3</f>
        <v>54</v>
      </c>
      <c r="O32" s="75"/>
      <c r="P32" s="76">
        <v>3</v>
      </c>
      <c r="Q32" s="77"/>
      <c r="R32" s="77">
        <v>6</v>
      </c>
      <c r="S32" s="77"/>
      <c r="T32" s="77">
        <v>9</v>
      </c>
      <c r="U32" s="78"/>
      <c r="V32" s="76">
        <v>3</v>
      </c>
      <c r="W32" s="77"/>
      <c r="X32" s="77">
        <v>6</v>
      </c>
      <c r="Y32" s="77"/>
      <c r="Z32" s="77">
        <v>9</v>
      </c>
      <c r="AA32" s="77"/>
    </row>
    <row r="33" spans="1:27" s="84" customFormat="1" ht="12.75" x14ac:dyDescent="0.2">
      <c r="A33" s="79"/>
      <c r="B33" s="79"/>
      <c r="C33" s="79"/>
      <c r="D33" s="80"/>
      <c r="E33" s="80"/>
      <c r="F33" s="80"/>
      <c r="G33" s="80"/>
      <c r="H33" s="80"/>
      <c r="I33" s="80"/>
      <c r="J33" s="81">
        <v>0.66842000000000001</v>
      </c>
      <c r="K33" s="81"/>
      <c r="L33" s="81">
        <v>0.62283999999999995</v>
      </c>
      <c r="M33" s="81"/>
      <c r="N33" s="81">
        <v>0.44897999999999999</v>
      </c>
      <c r="O33" s="81"/>
      <c r="P33" s="82">
        <v>3.82694</v>
      </c>
      <c r="Q33" s="82"/>
      <c r="R33" s="82">
        <v>3.2024599999999999</v>
      </c>
      <c r="S33" s="82"/>
      <c r="T33" s="82">
        <v>2.7566700000000002</v>
      </c>
      <c r="U33" s="82"/>
      <c r="V33" s="82">
        <v>3.82694</v>
      </c>
      <c r="W33" s="82"/>
      <c r="X33" s="82">
        <v>3.2024599999999999</v>
      </c>
      <c r="Y33" s="82"/>
      <c r="Z33" s="82">
        <v>2.7566700000000002</v>
      </c>
      <c r="AA33" s="83"/>
    </row>
    <row r="34" spans="1:27" s="84" customFormat="1" ht="12.75" x14ac:dyDescent="0.2">
      <c r="A34" s="85"/>
      <c r="B34" s="79"/>
      <c r="C34" s="79"/>
      <c r="D34" s="85"/>
      <c r="E34" s="85"/>
      <c r="F34" s="85"/>
      <c r="G34" s="85"/>
      <c r="H34" s="85"/>
      <c r="I34" s="85"/>
      <c r="J34" s="82"/>
      <c r="K34" s="82"/>
      <c r="L34" s="82"/>
      <c r="M34" s="82"/>
      <c r="N34" s="82"/>
      <c r="O34" s="82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7"/>
    </row>
    <row r="35" spans="1:27" s="84" customFormat="1" ht="12.75" x14ac:dyDescent="0.2">
      <c r="A35" s="85"/>
      <c r="B35" s="88"/>
      <c r="C35" s="88"/>
      <c r="D35" s="85"/>
      <c r="E35" s="85"/>
      <c r="F35" s="85"/>
      <c r="G35" s="85"/>
      <c r="H35" s="85"/>
      <c r="I35" s="85"/>
      <c r="J35" s="82"/>
      <c r="K35" s="82"/>
      <c r="L35" s="82"/>
      <c r="M35" s="82"/>
      <c r="N35" s="82"/>
      <c r="O35" s="82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90"/>
    </row>
    <row r="36" spans="1:27" s="84" customFormat="1" ht="12.75" x14ac:dyDescent="0.2">
      <c r="A36" s="85"/>
      <c r="B36" s="79"/>
      <c r="C36" s="79"/>
      <c r="D36" s="85"/>
      <c r="E36" s="85"/>
      <c r="F36" s="85"/>
      <c r="G36" s="85"/>
      <c r="H36" s="85"/>
      <c r="I36" s="85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3"/>
    </row>
    <row r="37" spans="1:27" s="84" customFormat="1" ht="12.75" x14ac:dyDescent="0.2">
      <c r="A37" s="85"/>
      <c r="B37" s="79"/>
      <c r="C37" s="79"/>
      <c r="D37" s="85"/>
      <c r="E37" s="85"/>
      <c r="F37" s="85"/>
      <c r="G37" s="85"/>
      <c r="H37" s="85"/>
      <c r="I37" s="85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3"/>
    </row>
    <row r="38" spans="1:27" s="84" customFormat="1" ht="12.75" x14ac:dyDescent="0.2">
      <c r="A38" s="85"/>
      <c r="B38" s="79"/>
      <c r="C38" s="79"/>
      <c r="D38" s="85"/>
      <c r="E38" s="85"/>
      <c r="F38" s="85"/>
      <c r="G38" s="85"/>
      <c r="H38" s="85"/>
      <c r="I38" s="85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3"/>
    </row>
    <row r="39" spans="1:27" s="84" customFormat="1" ht="12.75" x14ac:dyDescent="0.2">
      <c r="A39" s="85"/>
      <c r="B39" s="88"/>
      <c r="C39" s="88"/>
      <c r="D39" s="85"/>
      <c r="E39" s="85"/>
      <c r="F39" s="85"/>
      <c r="G39" s="85"/>
      <c r="H39" s="85"/>
      <c r="I39" s="85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3"/>
    </row>
    <row r="40" spans="1:27" s="84" customFormat="1" ht="12.75" x14ac:dyDescent="0.2">
      <c r="A40" s="85"/>
      <c r="B40" s="79"/>
      <c r="C40" s="79"/>
      <c r="D40" s="85"/>
      <c r="E40" s="85"/>
      <c r="F40" s="85"/>
      <c r="G40" s="85"/>
      <c r="H40" s="85"/>
      <c r="I40" s="85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3"/>
    </row>
    <row r="41" spans="1:27" s="84" customFormat="1" ht="12.75" x14ac:dyDescent="0.2">
      <c r="A41" s="91"/>
      <c r="B41" s="88"/>
      <c r="C41" s="88"/>
      <c r="D41" s="91"/>
      <c r="E41" s="91"/>
      <c r="F41" s="91"/>
      <c r="G41" s="91"/>
      <c r="H41" s="91"/>
      <c r="I41" s="91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x14ac:dyDescent="0.25">
      <c r="A42" s="85"/>
      <c r="B42" s="88"/>
      <c r="C42" s="88"/>
      <c r="D42" s="85"/>
      <c r="E42" s="85"/>
      <c r="F42" s="85"/>
      <c r="G42" s="85"/>
      <c r="H42" s="85"/>
      <c r="I42" s="85"/>
    </row>
    <row r="43" spans="1:27" x14ac:dyDescent="0.25">
      <c r="A43" s="94"/>
      <c r="B43" s="79"/>
      <c r="C43" s="79"/>
      <c r="D43" s="95"/>
      <c r="E43" s="95"/>
      <c r="F43" s="95"/>
      <c r="G43" s="95"/>
      <c r="H43" s="95"/>
      <c r="I43" s="95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</row>
    <row r="44" spans="1:27" x14ac:dyDescent="0.25">
      <c r="B44" s="98"/>
      <c r="C44" s="98"/>
    </row>
  </sheetData>
  <mergeCells count="17">
    <mergeCell ref="Z3:AA3"/>
    <mergeCell ref="N3:O3"/>
    <mergeCell ref="P3:Q3"/>
    <mergeCell ref="R3:S3"/>
    <mergeCell ref="T3:U3"/>
    <mergeCell ref="V3:W3"/>
    <mergeCell ref="X3:Y3"/>
    <mergeCell ref="A1:AA1"/>
    <mergeCell ref="D2:I2"/>
    <mergeCell ref="J2:O2"/>
    <mergeCell ref="P2:U2"/>
    <mergeCell ref="V2:AA2"/>
    <mergeCell ref="D3:E3"/>
    <mergeCell ref="F3:G3"/>
    <mergeCell ref="H3:I3"/>
    <mergeCell ref="J3:K3"/>
    <mergeCell ref="L3:M3"/>
  </mergeCells>
  <conditionalFormatting sqref="I5:I27">
    <cfRule type="containsText" priority="1" stopIfTrue="1" operator="containsText" text="AA">
      <formula>NOT(ISERROR(SEARCH("AA",I5)))</formula>
    </cfRule>
    <cfRule type="containsText" dxfId="24" priority="2" operator="containsText" text="A">
      <formula>NOT(ISERROR(SEARCH("A",I5)))</formula>
    </cfRule>
  </conditionalFormatting>
  <conditionalFormatting sqref="M5:M27">
    <cfRule type="containsText" priority="24" stopIfTrue="1" operator="containsText" text="AA">
      <formula>NOT(ISERROR(SEARCH("AA",M5)))</formula>
    </cfRule>
    <cfRule type="containsText" dxfId="23" priority="25" operator="containsText" text="A">
      <formula>NOT(ISERROR(SEARCH("A",M5)))</formula>
    </cfRule>
  </conditionalFormatting>
  <conditionalFormatting sqref="O5:O27">
    <cfRule type="containsText" priority="22" stopIfTrue="1" operator="containsText" text="AA">
      <formula>NOT(ISERROR(SEARCH("AA",O5)))</formula>
    </cfRule>
    <cfRule type="containsText" dxfId="22" priority="23" operator="containsText" text="A">
      <formula>NOT(ISERROR(SEARCH("A",O5)))</formula>
    </cfRule>
  </conditionalFormatting>
  <conditionalFormatting sqref="S5:S27">
    <cfRule type="containsText" priority="12" stopIfTrue="1" operator="containsText" text="AA">
      <formula>NOT(ISERROR(SEARCH("AA",S5)))</formula>
    </cfRule>
    <cfRule type="containsText" dxfId="21" priority="13" operator="containsText" text="A">
      <formula>NOT(ISERROR(SEARCH("A",S5)))</formula>
    </cfRule>
  </conditionalFormatting>
  <conditionalFormatting sqref="U5:U27">
    <cfRule type="containsText" priority="10" stopIfTrue="1" operator="containsText" text="AA">
      <formula>NOT(ISERROR(SEARCH("AA",U5)))</formula>
    </cfRule>
    <cfRule type="containsText" dxfId="20" priority="11" operator="containsText" text="A">
      <formula>NOT(ISERROR(SEARCH("A",U5)))</formula>
    </cfRule>
  </conditionalFormatting>
  <conditionalFormatting sqref="K5:K27">
    <cfRule type="containsText" priority="26" stopIfTrue="1" operator="containsText" text="AA">
      <formula>NOT(ISERROR(SEARCH("AA",K5)))</formula>
    </cfRule>
    <cfRule type="containsText" dxfId="19" priority="27" operator="containsText" text="A">
      <formula>NOT(ISERROR(SEARCH("A",K5)))</formula>
    </cfRule>
  </conditionalFormatting>
  <conditionalFormatting sqref="Q5:Q27">
    <cfRule type="containsText" priority="14" stopIfTrue="1" operator="containsText" text="AA">
      <formula>NOT(ISERROR(SEARCH("AA",Q5)))</formula>
    </cfRule>
    <cfRule type="containsText" dxfId="18" priority="15" operator="containsText" text="A">
      <formula>NOT(ISERROR(SEARCH("A",Q5)))</formula>
    </cfRule>
  </conditionalFormatting>
  <conditionalFormatting sqref="W5:W27">
    <cfRule type="containsText" priority="20" stopIfTrue="1" operator="containsText" text="AA">
      <formula>NOT(ISERROR(SEARCH("AA",W5)))</formula>
    </cfRule>
    <cfRule type="containsText" dxfId="17" priority="21" operator="containsText" text="A">
      <formula>NOT(ISERROR(SEARCH("A",W5)))</formula>
    </cfRule>
  </conditionalFormatting>
  <conditionalFormatting sqref="Y5:Y27">
    <cfRule type="containsText" priority="18" stopIfTrue="1" operator="containsText" text="AA">
      <formula>NOT(ISERROR(SEARCH("AA",Y5)))</formula>
    </cfRule>
    <cfRule type="containsText" dxfId="16" priority="19" operator="containsText" text="A">
      <formula>NOT(ISERROR(SEARCH("A",Y5)))</formula>
    </cfRule>
  </conditionalFormatting>
  <conditionalFormatting sqref="AA5:AA27">
    <cfRule type="containsText" priority="16" stopIfTrue="1" operator="containsText" text="AA">
      <formula>NOT(ISERROR(SEARCH("AA",AA5)))</formula>
    </cfRule>
    <cfRule type="containsText" dxfId="15" priority="17" operator="containsText" text="A">
      <formula>NOT(ISERROR(SEARCH("A",AA5)))</formula>
    </cfRule>
  </conditionalFormatting>
  <conditionalFormatting sqref="J5:J27">
    <cfRule type="aboveAverage" dxfId="14" priority="28"/>
  </conditionalFormatting>
  <conditionalFormatting sqref="L5:L27">
    <cfRule type="aboveAverage" dxfId="13" priority="29"/>
  </conditionalFormatting>
  <conditionalFormatting sqref="N5:N27">
    <cfRule type="aboveAverage" dxfId="12" priority="30"/>
  </conditionalFormatting>
  <conditionalFormatting sqref="P5:P27">
    <cfRule type="aboveAverage" dxfId="11" priority="31"/>
  </conditionalFormatting>
  <conditionalFormatting sqref="R5:R27">
    <cfRule type="aboveAverage" dxfId="10" priority="32"/>
  </conditionalFormatting>
  <conditionalFormatting sqref="T5:T27">
    <cfRule type="aboveAverage" dxfId="9" priority="33"/>
  </conditionalFormatting>
  <conditionalFormatting sqref="V5:V27">
    <cfRule type="aboveAverage" dxfId="8" priority="34"/>
  </conditionalFormatting>
  <conditionalFormatting sqref="X5:X27">
    <cfRule type="aboveAverage" dxfId="7" priority="35"/>
  </conditionalFormatting>
  <conditionalFormatting sqref="Z5:Z27">
    <cfRule type="aboveAverage" dxfId="6" priority="36"/>
  </conditionalFormatting>
  <conditionalFormatting sqref="E5:E27">
    <cfRule type="containsText" priority="5" stopIfTrue="1" operator="containsText" text="AA">
      <formula>NOT(ISERROR(SEARCH("AA",E5)))</formula>
    </cfRule>
    <cfRule type="containsText" dxfId="5" priority="6" operator="containsText" text="A">
      <formula>NOT(ISERROR(SEARCH("A",E5)))</formula>
    </cfRule>
  </conditionalFormatting>
  <conditionalFormatting sqref="G5:G27">
    <cfRule type="containsText" priority="3" stopIfTrue="1" operator="containsText" text="AA">
      <formula>NOT(ISERROR(SEARCH("AA",G5)))</formula>
    </cfRule>
    <cfRule type="containsText" dxfId="4" priority="4" operator="containsText" text="A">
      <formula>NOT(ISERROR(SEARCH("A",G5)))</formula>
    </cfRule>
  </conditionalFormatting>
  <conditionalFormatting sqref="D5:D27">
    <cfRule type="aboveAverage" dxfId="3" priority="7"/>
  </conditionalFormatting>
  <conditionalFormatting sqref="F5:F27">
    <cfRule type="aboveAverage" dxfId="2" priority="8"/>
  </conditionalFormatting>
  <conditionalFormatting sqref="H5:H27">
    <cfRule type="aboveAverage" dxfId="1" priority="9"/>
  </conditionalFormatting>
  <conditionalFormatting sqref="A5:AA27">
    <cfRule type="expression" dxfId="0" priority="37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2020-12-16T19:34:02Z</dcterms:created>
  <dcterms:modified xsi:type="dcterms:W3CDTF">2020-12-16T19:34:13Z</dcterms:modified>
</cp:coreProperties>
</file>