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1" i="1" l="1"/>
  <c r="P81" i="1"/>
  <c r="N81" i="1"/>
  <c r="L81" i="1"/>
  <c r="J81" i="1"/>
  <c r="H81" i="1"/>
  <c r="F81" i="1"/>
  <c r="D81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<sst xmlns="http://schemas.openxmlformats.org/spreadsheetml/2006/main" count="549" uniqueCount="258">
  <si>
    <t xml:space="preserve">Table 17-b.  Mean yield, agronomic traits, and quality of 72 Maturity Group IV Late (4.5 - 4.9) soybean varieties evaluated in small plot replicated trials at eight REC locations in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</si>
  <si>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</si>
  <si>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</si>
  <si>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</si>
  <si>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</si>
  <si>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</si>
  <si>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</si>
  <si>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</si>
  <si>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</si>
  <si>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</si>
  <si>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</si>
  <si>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</si>
  <si>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</si>
  <si>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</si>
  <si>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</si>
  <si>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</si>
  <si>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</si>
  <si>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</si>
  <si>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</si>
  <si>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</si>
  <si>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</si>
  <si>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</si>
  <si>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</si>
  <si>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</si>
  <si>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</si>
  <si>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</si>
  <si>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</si>
  <si>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</si>
  <si>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</si>
  <si>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</si>
  <si>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</si>
  <si>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</si>
  <si>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</si>
  <si>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</si>
  <si>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</si>
  <si>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S19054</t>
  </si>
  <si>
    <t>A</t>
  </si>
  <si>
    <t>AB</t>
  </si>
  <si>
    <t>P-U</t>
  </si>
  <si>
    <t>J-M</t>
  </si>
  <si>
    <t>Z-D</t>
  </si>
  <si>
    <t>K-M</t>
  </si>
  <si>
    <t>B-D</t>
  </si>
  <si>
    <t>S19025</t>
  </si>
  <si>
    <t>A-C</t>
  </si>
  <si>
    <t>N-T</t>
  </si>
  <si>
    <t>I-M</t>
  </si>
  <si>
    <t>S-Z</t>
  </si>
  <si>
    <t>G-K</t>
  </si>
  <si>
    <t>B-F</t>
  </si>
  <si>
    <t>BC</t>
  </si>
  <si>
    <t>S18076</t>
  </si>
  <si>
    <t>M-S</t>
  </si>
  <si>
    <t>F-K</t>
  </si>
  <si>
    <t>D</t>
  </si>
  <si>
    <t>W-B</t>
  </si>
  <si>
    <t>I-L</t>
  </si>
  <si>
    <t>D-H</t>
  </si>
  <si>
    <t>S20064</t>
  </si>
  <si>
    <t>L-S</t>
  </si>
  <si>
    <t>S16061</t>
  </si>
  <si>
    <t>A-D</t>
  </si>
  <si>
    <t>M-U</t>
  </si>
  <si>
    <t>F-I</t>
  </si>
  <si>
    <t>C</t>
  </si>
  <si>
    <t>N-V</t>
  </si>
  <si>
    <t>HI</t>
  </si>
  <si>
    <t>S19059</t>
  </si>
  <si>
    <t>J-Q</t>
  </si>
  <si>
    <t>E-G</t>
  </si>
  <si>
    <t>V-Y</t>
  </si>
  <si>
    <t>G-I</t>
  </si>
  <si>
    <t>S20039</t>
  </si>
  <si>
    <t>A-E</t>
  </si>
  <si>
    <t>R-V</t>
  </si>
  <si>
    <t>AA-E</t>
  </si>
  <si>
    <t>C-F</t>
  </si>
  <si>
    <t>S20083</t>
  </si>
  <si>
    <t>S-V</t>
  </si>
  <si>
    <t>M-T</t>
  </si>
  <si>
    <t>S17076</t>
  </si>
  <si>
    <t>A-F</t>
  </si>
  <si>
    <t>K-P</t>
  </si>
  <si>
    <t>S16016</t>
  </si>
  <si>
    <t>A-G</t>
  </si>
  <si>
    <t>B</t>
  </si>
  <si>
    <t>F-L</t>
  </si>
  <si>
    <t>U-Y</t>
  </si>
  <si>
    <t>IJ</t>
  </si>
  <si>
    <t>CD</t>
  </si>
  <si>
    <t>S18089</t>
  </si>
  <si>
    <t>J-P</t>
  </si>
  <si>
    <t>AA-F</t>
  </si>
  <si>
    <t>S19008</t>
  </si>
  <si>
    <t>A-H</t>
  </si>
  <si>
    <t>D-K</t>
  </si>
  <si>
    <t>E-I</t>
  </si>
  <si>
    <t>Y-D</t>
  </si>
  <si>
    <t>D-G</t>
  </si>
  <si>
    <t>S19030</t>
  </si>
  <si>
    <t>A-I</t>
  </si>
  <si>
    <t>G-L</t>
  </si>
  <si>
    <t>C-G</t>
  </si>
  <si>
    <t>S-Y</t>
  </si>
  <si>
    <t>S20071</t>
  </si>
  <si>
    <t>X-Z</t>
  </si>
  <si>
    <t>G-M</t>
  </si>
  <si>
    <t>L-Q</t>
  </si>
  <si>
    <t>S20048</t>
  </si>
  <si>
    <t>O-T</t>
  </si>
  <si>
    <t>P-W</t>
  </si>
  <si>
    <t>D-I</t>
  </si>
  <si>
    <t>S20047</t>
  </si>
  <si>
    <t>X-C</t>
  </si>
  <si>
    <t>S18088</t>
  </si>
  <si>
    <t>K-R</t>
  </si>
  <si>
    <t>S18077</t>
  </si>
  <si>
    <t>DE</t>
  </si>
  <si>
    <t>N</t>
  </si>
  <si>
    <t>E</t>
  </si>
  <si>
    <t>S19009</t>
  </si>
  <si>
    <t>E-J</t>
  </si>
  <si>
    <t>R-Y</t>
  </si>
  <si>
    <t>S19055</t>
  </si>
  <si>
    <t>A-J</t>
  </si>
  <si>
    <t>T-Y</t>
  </si>
  <si>
    <t>M</t>
  </si>
  <si>
    <t>C-E</t>
  </si>
  <si>
    <t>S19077</t>
  </si>
  <si>
    <t>A-K</t>
  </si>
  <si>
    <t>H-N</t>
  </si>
  <si>
    <t>E-H</t>
  </si>
  <si>
    <t>L-T</t>
  </si>
  <si>
    <t>G-J</t>
  </si>
  <si>
    <t>O-W</t>
  </si>
  <si>
    <t>S20067</t>
  </si>
  <si>
    <t>S20084</t>
  </si>
  <si>
    <t>D-J</t>
  </si>
  <si>
    <t>S16059</t>
  </si>
  <si>
    <t>A-L</t>
  </si>
  <si>
    <t>B-E</t>
  </si>
  <si>
    <t>S20041</t>
  </si>
  <si>
    <t>A-M</t>
  </si>
  <si>
    <t>S19040</t>
  </si>
  <si>
    <t>S-W</t>
  </si>
  <si>
    <t>LM</t>
  </si>
  <si>
    <t>S19073</t>
  </si>
  <si>
    <t>B-N</t>
  </si>
  <si>
    <t>H-L</t>
  </si>
  <si>
    <t>S20010</t>
  </si>
  <si>
    <t>S20074</t>
  </si>
  <si>
    <t>I-P</t>
  </si>
  <si>
    <t>S20085</t>
  </si>
  <si>
    <t>C-O</t>
  </si>
  <si>
    <t>X-B</t>
  </si>
  <si>
    <t>S20056</t>
  </si>
  <si>
    <t>E-L</t>
  </si>
  <si>
    <t>L-P</t>
  </si>
  <si>
    <t>S20072</t>
  </si>
  <si>
    <t>W-Y</t>
  </si>
  <si>
    <t>T-2</t>
  </si>
  <si>
    <t>S20055</t>
  </si>
  <si>
    <t>G-N</t>
  </si>
  <si>
    <t>I-N</t>
  </si>
  <si>
    <t>S20052</t>
  </si>
  <si>
    <t>D-P</t>
  </si>
  <si>
    <t>AA-D</t>
  </si>
  <si>
    <t>S16014</t>
  </si>
  <si>
    <t>E-P</t>
  </si>
  <si>
    <t>Q-V</t>
  </si>
  <si>
    <t>H-O</t>
  </si>
  <si>
    <t>YZ</t>
  </si>
  <si>
    <t>J</t>
  </si>
  <si>
    <t>S16139</t>
  </si>
  <si>
    <t>J-R</t>
  </si>
  <si>
    <t>Q-W</t>
  </si>
  <si>
    <t>H-J</t>
  </si>
  <si>
    <t>S20070</t>
  </si>
  <si>
    <t>S18082</t>
  </si>
  <si>
    <t>B-G</t>
  </si>
  <si>
    <t>W-Z</t>
  </si>
  <si>
    <t>S18090</t>
  </si>
  <si>
    <t>Q-X</t>
  </si>
  <si>
    <t>N-U</t>
  </si>
  <si>
    <t>S20011</t>
  </si>
  <si>
    <t>O-V</t>
  </si>
  <si>
    <t>S20068</t>
  </si>
  <si>
    <t>F-Q</t>
  </si>
  <si>
    <t>S20060</t>
  </si>
  <si>
    <t>F-R</t>
  </si>
  <si>
    <t>J-O</t>
  </si>
  <si>
    <t>S19067</t>
  </si>
  <si>
    <t>G-S</t>
  </si>
  <si>
    <t>V-A</t>
  </si>
  <si>
    <t>S19047</t>
  </si>
  <si>
    <t>MN</t>
  </si>
  <si>
    <t>S19048</t>
  </si>
  <si>
    <t>I-T</t>
  </si>
  <si>
    <t>C-I</t>
  </si>
  <si>
    <t>U-AA</t>
  </si>
  <si>
    <t>GH</t>
  </si>
  <si>
    <t>S16029</t>
  </si>
  <si>
    <t>H-T</t>
  </si>
  <si>
    <t>L-R</t>
  </si>
  <si>
    <t>D-F</t>
  </si>
  <si>
    <t>S19003</t>
  </si>
  <si>
    <t>J-T</t>
  </si>
  <si>
    <t>K-S</t>
  </si>
  <si>
    <t>H-M</t>
  </si>
  <si>
    <t>EF</t>
  </si>
  <si>
    <t>S20009</t>
  </si>
  <si>
    <t>S20042</t>
  </si>
  <si>
    <t>K-T</t>
  </si>
  <si>
    <t>S19076</t>
  </si>
  <si>
    <t>S20040</t>
  </si>
  <si>
    <t>S20077</t>
  </si>
  <si>
    <t>Z</t>
  </si>
  <si>
    <t>S20073</t>
  </si>
  <si>
    <t>S20029</t>
  </si>
  <si>
    <t>S20031</t>
  </si>
  <si>
    <t>S20059</t>
  </si>
  <si>
    <t>F-M</t>
  </si>
  <si>
    <t>(-F</t>
  </si>
  <si>
    <t>S15017</t>
  </si>
  <si>
    <t>S20034</t>
  </si>
  <si>
    <t>O-U</t>
  </si>
  <si>
    <t>S20044</t>
  </si>
  <si>
    <t>I-O</t>
  </si>
  <si>
    <t>S20051</t>
  </si>
  <si>
    <t>S20046</t>
  </si>
  <si>
    <t>S20080</t>
  </si>
  <si>
    <t>S20033</t>
  </si>
  <si>
    <t>C-H</t>
  </si>
  <si>
    <t>S19031</t>
  </si>
  <si>
    <t>FG</t>
  </si>
  <si>
    <t>S20058</t>
  </si>
  <si>
    <t>G-O</t>
  </si>
  <si>
    <t>R-X</t>
  </si>
  <si>
    <t>S20030</t>
  </si>
  <si>
    <t>S20028</t>
  </si>
  <si>
    <t>S20079</t>
  </si>
  <si>
    <t>T-V</t>
  </si>
  <si>
    <t>S20008</t>
  </si>
  <si>
    <t>U-W</t>
  </si>
  <si>
    <t>S20061</t>
  </si>
  <si>
    <t>V-X</t>
  </si>
  <si>
    <t>S20016</t>
  </si>
  <si>
    <t>WX</t>
  </si>
  <si>
    <t>S20007</t>
  </si>
  <si>
    <t>X</t>
  </si>
  <si>
    <t>T-X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</si>
  <si>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</si>
  <si>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</si>
  <si>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</si>
  <si>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</si>
  <si>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 xml:space="preserve"> </t>
  </si>
  <si>
    <t>Plots per entry (reps x locs x years.)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</si>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</sst>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0" fontId="0" fillId="5" borderId="0" xfId="0" applyNumberFormat="1" applyFill="1" applyBorder="1"/>
    <xf numFmtId="164" fontId="0" fillId="4" borderId="0" xfId="0" applyNumberFormat="1" applyFont="1" applyFill="1" applyBorder="1" applyAlignment="1">
      <alignment horizontal="left"/>
    </xf>
    <xf numFmtId="1" fontId="0" fillId="4" borderId="0" xfId="0" applyNumberFormat="1" applyFont="1" applyFill="1" applyBorder="1" applyAlignment="1">
      <alignment horizontal="left"/>
    </xf>
    <xf numFmtId="0" fontId="4" fillId="5" borderId="0" xfId="0" applyNumberFormat="1" applyFont="1" applyFill="1" applyBorder="1"/>
    <xf numFmtId="0" fontId="4" fillId="4" borderId="0" xfId="0" applyNumberFormat="1" applyFont="1" applyFill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applyNumberFormat="1" applyFont="1" applyFill="1" applyBorder="1" applyAlignment="1">
      <alignment horizontal="right"/>
    </xf>
    <xf numFmtId="164" fontId="2" fillId="6" borderId="9" xfId="0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/>
    </xf>
    <xf numFmtId="164" fontId="2" fillId="6" borderId="13" xfId="0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28574</xdr:rowOff>
    </xdr:from>
    <xdr:to>
      <xdr:col>27</xdr:col>
      <xdr:colOff>28575</xdr:colOff>
      <xdr:row>87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0" y="13639799"/>
          <a:ext cx="11601450" cy="10572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workbookViewId="0">
      <selection sqref="A1:XFD1048576"/>
    </sheetView>
  </sheetViews>
  <sheetFormatPr defaultColWidth="9.140625" defaultRowHeight="15" x14ac:dyDescent="0.25"/>
  <cols>
    <col min="1" max="1" width="25.7109375" customWidth="1"/>
    <col min="2" max="2" width="10.7109375" style="82" customWidth="1"/>
    <col min="3" max="3" width="10.7109375" style="82" hidden="1" customWidth="1"/>
    <col min="4" max="9" width="5.7109375" style="94" customWidth="1"/>
    <col min="10" max="15" width="5.7109375" style="81" customWidth="1"/>
    <col min="16" max="26" width="5.7109375" customWidth="1"/>
    <col min="27" max="27" width="5.7109375" style="90" customWidth="1"/>
  </cols>
  <sheetData>
    <row r="1" spans="1:27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7" t="s">
        <v>5</v>
      </c>
      <c r="Q2" s="8"/>
      <c r="R2" s="8"/>
      <c r="S2" s="8"/>
      <c r="T2" s="8"/>
      <c r="U2" s="9"/>
      <c r="V2" s="7" t="s">
        <v>6</v>
      </c>
      <c r="W2" s="8"/>
      <c r="X2" s="8"/>
      <c r="Y2" s="8"/>
      <c r="Z2" s="8"/>
      <c r="AA2" s="8"/>
    </row>
    <row r="3" spans="1:27" ht="20.100000000000001" customHeight="1" x14ac:dyDescent="0.25">
      <c r="A3" s="10"/>
      <c r="B3" s="11"/>
      <c r="C3" s="11"/>
      <c r="D3" s="12" t="s">
        <v>7</v>
      </c>
      <c r="E3" s="13"/>
      <c r="F3" s="13" t="s">
        <v>8</v>
      </c>
      <c r="G3" s="13"/>
      <c r="H3" s="13" t="s">
        <v>9</v>
      </c>
      <c r="I3" s="14"/>
      <c r="J3" s="12" t="s">
        <v>7</v>
      </c>
      <c r="K3" s="13"/>
      <c r="L3" s="13" t="s">
        <v>8</v>
      </c>
      <c r="M3" s="13"/>
      <c r="N3" s="13" t="s">
        <v>9</v>
      </c>
      <c r="O3" s="14"/>
      <c r="P3" s="12" t="s">
        <v>7</v>
      </c>
      <c r="Q3" s="13"/>
      <c r="R3" s="13" t="s">
        <v>8</v>
      </c>
      <c r="S3" s="13"/>
      <c r="T3" s="13" t="s">
        <v>9</v>
      </c>
      <c r="U3" s="14"/>
      <c r="V3" s="12" t="s">
        <v>7</v>
      </c>
      <c r="W3" s="13"/>
      <c r="X3" s="13" t="s">
        <v>8</v>
      </c>
      <c r="Y3" s="13"/>
      <c r="Z3" s="13" t="s">
        <v>9</v>
      </c>
      <c r="AA3" s="13"/>
    </row>
    <row r="4" spans="1:27" ht="78.75" hidden="1" customHeight="1" x14ac:dyDescent="0.25">
      <c r="A4" s="15" t="s">
        <v>10</v>
      </c>
      <c r="B4" s="16" t="s">
        <v>2</v>
      </c>
      <c r="C4" s="16"/>
      <c r="D4" s="17" t="s">
        <v>11</v>
      </c>
      <c r="E4" s="18" t="s">
        <v>12</v>
      </c>
      <c r="F4" s="18" t="s">
        <v>13</v>
      </c>
      <c r="G4" s="18" t="s">
        <v>14</v>
      </c>
      <c r="H4" s="18" t="s">
        <v>15</v>
      </c>
      <c r="I4" s="19" t="s">
        <v>16</v>
      </c>
      <c r="J4" s="17" t="s">
        <v>17</v>
      </c>
      <c r="K4" s="18" t="s">
        <v>18</v>
      </c>
      <c r="L4" s="18" t="s">
        <v>19</v>
      </c>
      <c r="M4" s="18" t="s">
        <v>20</v>
      </c>
      <c r="N4" s="18" t="s">
        <v>21</v>
      </c>
      <c r="O4" s="19" t="s">
        <v>22</v>
      </c>
      <c r="P4" s="17" t="s">
        <v>23</v>
      </c>
      <c r="Q4" s="20" t="s">
        <v>24</v>
      </c>
      <c r="R4" s="18" t="s">
        <v>25</v>
      </c>
      <c r="S4" s="18" t="s">
        <v>26</v>
      </c>
      <c r="T4" s="18" t="s">
        <v>27</v>
      </c>
      <c r="U4" s="18" t="s">
        <v>28</v>
      </c>
      <c r="V4" s="17" t="s">
        <v>29</v>
      </c>
      <c r="W4" s="20" t="s">
        <v>30</v>
      </c>
      <c r="X4" s="18" t="s">
        <v>31</v>
      </c>
      <c r="Y4" s="18" t="s">
        <v>32</v>
      </c>
      <c r="Z4" s="18" t="s">
        <v>33</v>
      </c>
      <c r="AA4" s="18" t="s">
        <v>34</v>
      </c>
    </row>
    <row r="5" spans="1:27" x14ac:dyDescent="0.25">
      <c r="A5" s="21" t="str">
        <f t="shared" ref="A5:A36" si="0">VLOOKUP(C5,VL_SOY_2020,2,FALSE)</f>
        <v>Local Seed Co. LS4795XS**</v>
      </c>
      <c r="B5" s="21" t="str">
        <f t="shared" ref="B5:B36" si="1">VLOOKUP(C5,VL_SOY_2020,4,FALSE)</f>
        <v>R2X, STS</v>
      </c>
      <c r="C5" s="21" t="s">
        <v>35</v>
      </c>
      <c r="D5" s="22">
        <v>69.692099999999996</v>
      </c>
      <c r="E5" s="23" t="s">
        <v>36</v>
      </c>
      <c r="F5" s="24">
        <v>63.877200000000002</v>
      </c>
      <c r="G5" s="25" t="s">
        <v>37</v>
      </c>
      <c r="H5" s="26"/>
      <c r="I5" s="23"/>
      <c r="J5" s="27">
        <v>139.66999999999999</v>
      </c>
      <c r="K5" s="28" t="s">
        <v>38</v>
      </c>
      <c r="L5" s="29">
        <v>134.53</v>
      </c>
      <c r="M5" s="30" t="s">
        <v>39</v>
      </c>
      <c r="N5" s="31"/>
      <c r="O5" s="28"/>
      <c r="P5" s="22">
        <v>38.0319</v>
      </c>
      <c r="Q5" s="23" t="s">
        <v>40</v>
      </c>
      <c r="R5" s="24">
        <v>38.089399999999998</v>
      </c>
      <c r="S5" s="25" t="s">
        <v>41</v>
      </c>
      <c r="T5" s="26"/>
      <c r="U5" s="23"/>
      <c r="V5" s="22">
        <v>23.3247</v>
      </c>
      <c r="W5" s="23" t="s">
        <v>42</v>
      </c>
      <c r="X5" s="24">
        <v>23.5928</v>
      </c>
      <c r="Y5" s="25" t="s">
        <v>37</v>
      </c>
      <c r="Z5" s="26"/>
      <c r="AA5" s="23"/>
    </row>
    <row r="6" spans="1:27" x14ac:dyDescent="0.25">
      <c r="A6" s="32" t="str">
        <f t="shared" si="0"/>
        <v>LG Seeds LGS4899RX</v>
      </c>
      <c r="B6" s="32" t="str">
        <f t="shared" si="1"/>
        <v>R2X, STS</v>
      </c>
      <c r="C6" s="32" t="s">
        <v>43</v>
      </c>
      <c r="D6" s="22">
        <v>69.578000000000003</v>
      </c>
      <c r="E6" s="23" t="s">
        <v>36</v>
      </c>
      <c r="F6" s="26">
        <v>62.584800000000001</v>
      </c>
      <c r="G6" s="23" t="s">
        <v>44</v>
      </c>
      <c r="H6" s="26"/>
      <c r="I6" s="23"/>
      <c r="J6" s="27">
        <v>139.9</v>
      </c>
      <c r="K6" s="28" t="s">
        <v>45</v>
      </c>
      <c r="L6" s="31">
        <v>134.61000000000001</v>
      </c>
      <c r="M6" s="28" t="s">
        <v>46</v>
      </c>
      <c r="N6" s="31"/>
      <c r="O6" s="28"/>
      <c r="P6" s="22">
        <v>38.683</v>
      </c>
      <c r="Q6" s="23" t="s">
        <v>47</v>
      </c>
      <c r="R6" s="26">
        <v>38.721299999999999</v>
      </c>
      <c r="S6" s="23" t="s">
        <v>48</v>
      </c>
      <c r="T6" s="26"/>
      <c r="U6" s="23"/>
      <c r="V6" s="22">
        <v>23.209800000000001</v>
      </c>
      <c r="W6" s="23" t="s">
        <v>49</v>
      </c>
      <c r="X6" s="26">
        <v>23.535399999999999</v>
      </c>
      <c r="Y6" s="23" t="s">
        <v>50</v>
      </c>
      <c r="Z6" s="26"/>
      <c r="AA6" s="23"/>
    </row>
    <row r="7" spans="1:27" x14ac:dyDescent="0.25">
      <c r="A7" s="33" t="str">
        <f t="shared" si="0"/>
        <v>Asgrow AG48X9</v>
      </c>
      <c r="B7" s="33" t="str">
        <f t="shared" si="1"/>
        <v>R2X</v>
      </c>
      <c r="C7" s="33" t="s">
        <v>51</v>
      </c>
      <c r="D7" s="22">
        <v>69.004000000000005</v>
      </c>
      <c r="E7" s="23" t="s">
        <v>37</v>
      </c>
      <c r="F7" s="26">
        <v>63.847999999999999</v>
      </c>
      <c r="G7" s="23" t="s">
        <v>37</v>
      </c>
      <c r="H7" s="26">
        <v>63.130299999999998</v>
      </c>
      <c r="I7" s="23" t="s">
        <v>36</v>
      </c>
      <c r="J7" s="27">
        <v>140.38</v>
      </c>
      <c r="K7" s="28" t="s">
        <v>52</v>
      </c>
      <c r="L7" s="31">
        <v>135.25</v>
      </c>
      <c r="M7" s="28" t="s">
        <v>53</v>
      </c>
      <c r="N7" s="31">
        <v>134.52000000000001</v>
      </c>
      <c r="O7" s="28" t="s">
        <v>54</v>
      </c>
      <c r="P7" s="22">
        <v>38.414900000000003</v>
      </c>
      <c r="Q7" s="23" t="s">
        <v>55</v>
      </c>
      <c r="R7" s="26">
        <v>38.223399999999998</v>
      </c>
      <c r="S7" s="23" t="s">
        <v>56</v>
      </c>
      <c r="T7" s="26">
        <v>38.478900000000003</v>
      </c>
      <c r="U7" s="23" t="s">
        <v>54</v>
      </c>
      <c r="V7" s="22">
        <v>22.98</v>
      </c>
      <c r="W7" s="23" t="s">
        <v>57</v>
      </c>
      <c r="X7" s="26">
        <v>23.4971</v>
      </c>
      <c r="Y7" s="23" t="s">
        <v>42</v>
      </c>
      <c r="Z7" s="26">
        <v>23.3247</v>
      </c>
      <c r="AA7" s="23" t="s">
        <v>36</v>
      </c>
    </row>
    <row r="8" spans="1:27" x14ac:dyDescent="0.25">
      <c r="A8" s="33" t="str">
        <f t="shared" si="0"/>
        <v>Croplan CP4811XS</v>
      </c>
      <c r="B8" s="33" t="str">
        <f t="shared" si="1"/>
        <v>R2X</v>
      </c>
      <c r="C8" s="33" t="s">
        <v>58</v>
      </c>
      <c r="D8" s="22">
        <v>68.495900000000006</v>
      </c>
      <c r="E8" s="23" t="s">
        <v>44</v>
      </c>
      <c r="F8" s="26"/>
      <c r="G8" s="23"/>
      <c r="H8" s="26"/>
      <c r="I8" s="23"/>
      <c r="J8" s="27">
        <v>140.43</v>
      </c>
      <c r="K8" s="28" t="s">
        <v>59</v>
      </c>
      <c r="L8" s="31"/>
      <c r="M8" s="28"/>
      <c r="N8" s="31"/>
      <c r="O8" s="28"/>
      <c r="P8" s="22">
        <v>38.338299999999997</v>
      </c>
      <c r="Q8" s="23" t="s">
        <v>55</v>
      </c>
      <c r="R8" s="26"/>
      <c r="S8" s="23"/>
      <c r="T8" s="26"/>
      <c r="U8" s="23"/>
      <c r="V8" s="22">
        <v>23.0183</v>
      </c>
      <c r="W8" s="23" t="s">
        <v>57</v>
      </c>
      <c r="X8" s="26"/>
      <c r="Y8" s="23"/>
      <c r="Z8" s="26"/>
      <c r="AA8" s="23"/>
    </row>
    <row r="9" spans="1:27" x14ac:dyDescent="0.25">
      <c r="A9" s="32" t="str">
        <f t="shared" si="0"/>
        <v xml:space="preserve">Dyna-Gro S49XS76*** </v>
      </c>
      <c r="B9" s="32" t="str">
        <f t="shared" si="1"/>
        <v>R2X, STS</v>
      </c>
      <c r="C9" s="32" t="s">
        <v>60</v>
      </c>
      <c r="D9" s="22">
        <v>68.456900000000005</v>
      </c>
      <c r="E9" s="23" t="s">
        <v>44</v>
      </c>
      <c r="F9" s="26">
        <v>64.483900000000006</v>
      </c>
      <c r="G9" s="23" t="s">
        <v>36</v>
      </c>
      <c r="H9" s="26">
        <v>63.7361</v>
      </c>
      <c r="I9" s="34" t="s">
        <v>36</v>
      </c>
      <c r="J9" s="27">
        <v>143.52000000000001</v>
      </c>
      <c r="K9" s="28" t="s">
        <v>61</v>
      </c>
      <c r="L9" s="31">
        <v>138.03</v>
      </c>
      <c r="M9" s="28" t="s">
        <v>37</v>
      </c>
      <c r="N9" s="31">
        <v>138.11000000000001</v>
      </c>
      <c r="O9" s="28" t="s">
        <v>36</v>
      </c>
      <c r="P9" s="22">
        <v>39.180900000000001</v>
      </c>
      <c r="Q9" s="23" t="s">
        <v>62</v>
      </c>
      <c r="R9" s="26">
        <v>38.855400000000003</v>
      </c>
      <c r="S9" s="23" t="s">
        <v>63</v>
      </c>
      <c r="T9" s="26">
        <v>39.296900000000001</v>
      </c>
      <c r="U9" s="23" t="s">
        <v>64</v>
      </c>
      <c r="V9" s="22">
        <v>22.175699999999999</v>
      </c>
      <c r="W9" s="23" t="s">
        <v>65</v>
      </c>
      <c r="X9" s="26">
        <v>22.386399999999998</v>
      </c>
      <c r="Y9" s="23" t="s">
        <v>66</v>
      </c>
      <c r="Z9" s="26">
        <v>22.341999999999999</v>
      </c>
      <c r="AA9" s="23" t="s">
        <v>64</v>
      </c>
    </row>
    <row r="10" spans="1:27" x14ac:dyDescent="0.25">
      <c r="A10" s="32" t="str">
        <f t="shared" si="0"/>
        <v>Local Seed Co. LS4999X**</v>
      </c>
      <c r="B10" s="32" t="str">
        <f t="shared" si="1"/>
        <v>R2X</v>
      </c>
      <c r="C10" s="32" t="s">
        <v>67</v>
      </c>
      <c r="D10" s="22">
        <v>68.365499999999997</v>
      </c>
      <c r="E10" s="23" t="s">
        <v>61</v>
      </c>
      <c r="F10" s="26">
        <v>64.596999999999994</v>
      </c>
      <c r="G10" s="23" t="s">
        <v>36</v>
      </c>
      <c r="H10" s="26"/>
      <c r="I10" s="23"/>
      <c r="J10" s="27">
        <v>140.94999999999999</v>
      </c>
      <c r="K10" s="28" t="s">
        <v>68</v>
      </c>
      <c r="L10" s="31">
        <v>135.81</v>
      </c>
      <c r="M10" s="28" t="s">
        <v>69</v>
      </c>
      <c r="N10" s="31"/>
      <c r="O10" s="28"/>
      <c r="P10" s="22">
        <v>39.985199999999999</v>
      </c>
      <c r="Q10" s="23" t="s">
        <v>53</v>
      </c>
      <c r="R10" s="26">
        <v>39.104300000000002</v>
      </c>
      <c r="S10" s="23" t="s">
        <v>57</v>
      </c>
      <c r="T10" s="26"/>
      <c r="U10" s="23"/>
      <c r="V10" s="22">
        <v>21.7927</v>
      </c>
      <c r="W10" s="23" t="s">
        <v>70</v>
      </c>
      <c r="X10" s="26">
        <v>22.558700000000002</v>
      </c>
      <c r="Y10" s="23" t="s">
        <v>71</v>
      </c>
      <c r="Z10" s="26"/>
      <c r="AA10" s="23"/>
    </row>
    <row r="11" spans="1:27" x14ac:dyDescent="0.25">
      <c r="A11" s="33" t="str">
        <f t="shared" si="0"/>
        <v>LG Seeds LGS4632RX</v>
      </c>
      <c r="B11" s="33" t="str">
        <f t="shared" si="1"/>
        <v>R2X, STS</v>
      </c>
      <c r="C11" s="33" t="s">
        <v>72</v>
      </c>
      <c r="D11" s="22">
        <v>67.567499999999995</v>
      </c>
      <c r="E11" s="23" t="s">
        <v>73</v>
      </c>
      <c r="F11" s="26"/>
      <c r="G11" s="23"/>
      <c r="H11" s="26"/>
      <c r="I11" s="23"/>
      <c r="J11" s="27">
        <v>139.52000000000001</v>
      </c>
      <c r="K11" s="28" t="s">
        <v>74</v>
      </c>
      <c r="L11" s="31"/>
      <c r="M11" s="28"/>
      <c r="N11" s="31"/>
      <c r="O11" s="28"/>
      <c r="P11" s="22">
        <v>37.878700000000002</v>
      </c>
      <c r="Q11" s="23" t="s">
        <v>75</v>
      </c>
      <c r="R11" s="26"/>
      <c r="S11" s="23"/>
      <c r="T11" s="26"/>
      <c r="U11" s="23"/>
      <c r="V11" s="22">
        <v>23.133199999999999</v>
      </c>
      <c r="W11" s="23" t="s">
        <v>76</v>
      </c>
      <c r="X11" s="26"/>
      <c r="Y11" s="23"/>
      <c r="Z11" s="26"/>
      <c r="AA11" s="23"/>
    </row>
    <row r="12" spans="1:27" x14ac:dyDescent="0.25">
      <c r="A12" s="32" t="str">
        <f t="shared" si="0"/>
        <v>AgriGold G4620RX</v>
      </c>
      <c r="B12" s="32" t="str">
        <f t="shared" si="1"/>
        <v>R2X</v>
      </c>
      <c r="C12" s="32" t="s">
        <v>77</v>
      </c>
      <c r="D12" s="22">
        <v>67.522300000000001</v>
      </c>
      <c r="E12" s="23" t="s">
        <v>73</v>
      </c>
      <c r="F12" s="26"/>
      <c r="G12" s="23"/>
      <c r="H12" s="26"/>
      <c r="I12" s="34"/>
      <c r="J12" s="27">
        <v>139.43</v>
      </c>
      <c r="K12" s="28" t="s">
        <v>78</v>
      </c>
      <c r="L12" s="31"/>
      <c r="M12" s="28"/>
      <c r="N12" s="31"/>
      <c r="O12" s="35"/>
      <c r="P12" s="22">
        <v>39.448999999999998</v>
      </c>
      <c r="Q12" s="23" t="s">
        <v>68</v>
      </c>
      <c r="R12" s="26"/>
      <c r="S12" s="23"/>
      <c r="T12" s="26"/>
      <c r="U12" s="23"/>
      <c r="V12" s="22">
        <v>22.252300000000002</v>
      </c>
      <c r="W12" s="23" t="s">
        <v>79</v>
      </c>
      <c r="X12" s="26"/>
      <c r="Y12" s="23"/>
      <c r="Z12" s="26"/>
      <c r="AA12" s="23"/>
    </row>
    <row r="13" spans="1:27" x14ac:dyDescent="0.25">
      <c r="A13" s="32" t="str">
        <f t="shared" si="0"/>
        <v>Progeny 4851RX</v>
      </c>
      <c r="B13" s="32" t="str">
        <f t="shared" si="1"/>
        <v>R2X</v>
      </c>
      <c r="C13" s="32" t="s">
        <v>80</v>
      </c>
      <c r="D13" s="22">
        <v>67.081699999999998</v>
      </c>
      <c r="E13" s="23" t="s">
        <v>81</v>
      </c>
      <c r="F13" s="26"/>
      <c r="G13" s="23"/>
      <c r="H13" s="26"/>
      <c r="I13" s="34"/>
      <c r="J13" s="27">
        <v>140.57</v>
      </c>
      <c r="K13" s="28" t="s">
        <v>59</v>
      </c>
      <c r="L13" s="31"/>
      <c r="M13" s="28"/>
      <c r="N13" s="31"/>
      <c r="O13" s="35"/>
      <c r="P13" s="22">
        <v>39.180900000000001</v>
      </c>
      <c r="Q13" s="23" t="s">
        <v>62</v>
      </c>
      <c r="R13" s="26"/>
      <c r="S13" s="23"/>
      <c r="T13" s="26"/>
      <c r="U13" s="23"/>
      <c r="V13" s="22">
        <v>22.482099999999999</v>
      </c>
      <c r="W13" s="23" t="s">
        <v>82</v>
      </c>
      <c r="X13" s="26"/>
      <c r="Y13" s="23"/>
      <c r="Z13" s="26"/>
      <c r="AA13" s="23"/>
    </row>
    <row r="14" spans="1:27" x14ac:dyDescent="0.25">
      <c r="A14" s="33" t="str">
        <f t="shared" si="0"/>
        <v xml:space="preserve">Progeny P4816RX** </v>
      </c>
      <c r="B14" s="33" t="str">
        <f t="shared" si="1"/>
        <v>R2X, STS</v>
      </c>
      <c r="C14" s="33" t="s">
        <v>83</v>
      </c>
      <c r="D14" s="22">
        <v>66.648099999999999</v>
      </c>
      <c r="E14" s="23" t="s">
        <v>84</v>
      </c>
      <c r="F14" s="26">
        <v>62.023200000000003</v>
      </c>
      <c r="G14" s="23" t="s">
        <v>61</v>
      </c>
      <c r="H14" s="26">
        <v>61.396799999999999</v>
      </c>
      <c r="I14" s="23" t="s">
        <v>44</v>
      </c>
      <c r="J14" s="27">
        <v>142.76</v>
      </c>
      <c r="K14" s="28" t="s">
        <v>84</v>
      </c>
      <c r="L14" s="31">
        <v>136.94</v>
      </c>
      <c r="M14" s="28" t="s">
        <v>54</v>
      </c>
      <c r="N14" s="31">
        <v>136.87</v>
      </c>
      <c r="O14" s="28" t="s">
        <v>85</v>
      </c>
      <c r="P14" s="22">
        <v>39.8703</v>
      </c>
      <c r="Q14" s="23" t="s">
        <v>86</v>
      </c>
      <c r="R14" s="26">
        <v>39.7363</v>
      </c>
      <c r="S14" s="23" t="s">
        <v>42</v>
      </c>
      <c r="T14" s="26">
        <v>39.934800000000003</v>
      </c>
      <c r="U14" s="23" t="s">
        <v>37</v>
      </c>
      <c r="V14" s="22">
        <v>21.831</v>
      </c>
      <c r="W14" s="23" t="s">
        <v>87</v>
      </c>
      <c r="X14" s="26">
        <v>22.252300000000002</v>
      </c>
      <c r="Y14" s="23" t="s">
        <v>88</v>
      </c>
      <c r="Z14" s="26">
        <v>22.1555</v>
      </c>
      <c r="AA14" s="23" t="s">
        <v>89</v>
      </c>
    </row>
    <row r="15" spans="1:27" x14ac:dyDescent="0.25">
      <c r="A15" s="33" t="str">
        <f t="shared" si="0"/>
        <v>Mission Seed A4828X</v>
      </c>
      <c r="B15" s="33" t="str">
        <f t="shared" si="1"/>
        <v>R2X, STS</v>
      </c>
      <c r="C15" s="33" t="s">
        <v>90</v>
      </c>
      <c r="D15" s="22">
        <v>66.590999999999994</v>
      </c>
      <c r="E15" s="23" t="s">
        <v>84</v>
      </c>
      <c r="F15" s="26"/>
      <c r="G15" s="23"/>
      <c r="H15" s="26"/>
      <c r="I15" s="23"/>
      <c r="J15" s="27">
        <v>141.05000000000001</v>
      </c>
      <c r="K15" s="28" t="s">
        <v>91</v>
      </c>
      <c r="L15" s="31"/>
      <c r="M15" s="28"/>
      <c r="N15" s="31"/>
      <c r="O15" s="28"/>
      <c r="P15" s="22">
        <v>37.610599999999998</v>
      </c>
      <c r="Q15" s="23" t="s">
        <v>92</v>
      </c>
      <c r="R15" s="26"/>
      <c r="S15" s="23"/>
      <c r="T15" s="26"/>
      <c r="U15" s="23"/>
      <c r="V15" s="22">
        <v>23.477900000000002</v>
      </c>
      <c r="W15" s="23" t="s">
        <v>44</v>
      </c>
      <c r="X15" s="26"/>
      <c r="Y15" s="23"/>
      <c r="Z15" s="26"/>
      <c r="AA15" s="23"/>
    </row>
    <row r="16" spans="1:27" x14ac:dyDescent="0.25">
      <c r="A16" s="32" t="str">
        <f t="shared" si="0"/>
        <v>Armor A46-D09</v>
      </c>
      <c r="B16" s="32" t="str">
        <f t="shared" si="1"/>
        <v>R2X</v>
      </c>
      <c r="C16" s="32" t="s">
        <v>93</v>
      </c>
      <c r="D16" s="22">
        <v>66.468599999999995</v>
      </c>
      <c r="E16" s="23" t="s">
        <v>94</v>
      </c>
      <c r="F16" s="26">
        <v>61.659500000000001</v>
      </c>
      <c r="G16" s="23" t="s">
        <v>61</v>
      </c>
      <c r="H16" s="26"/>
      <c r="I16" s="23"/>
      <c r="J16" s="27">
        <v>142.19</v>
      </c>
      <c r="K16" s="28" t="s">
        <v>95</v>
      </c>
      <c r="L16" s="31">
        <v>135.56</v>
      </c>
      <c r="M16" s="28" t="s">
        <v>96</v>
      </c>
      <c r="N16" s="31"/>
      <c r="O16" s="28"/>
      <c r="P16" s="22">
        <v>38.146799999999999</v>
      </c>
      <c r="Q16" s="23" t="s">
        <v>97</v>
      </c>
      <c r="R16" s="26">
        <v>38.127699999999997</v>
      </c>
      <c r="S16" s="23" t="s">
        <v>39</v>
      </c>
      <c r="T16" s="26"/>
      <c r="U16" s="23"/>
      <c r="V16" s="22">
        <v>23.0566</v>
      </c>
      <c r="W16" s="23" t="s">
        <v>98</v>
      </c>
      <c r="X16" s="26">
        <v>23.535399999999999</v>
      </c>
      <c r="Y16" s="23" t="s">
        <v>50</v>
      </c>
      <c r="Z16" s="26"/>
      <c r="AA16" s="23"/>
    </row>
    <row r="17" spans="1:27" x14ac:dyDescent="0.25">
      <c r="A17" s="33" t="str">
        <f t="shared" si="0"/>
        <v>USG 7470XT**</v>
      </c>
      <c r="B17" s="33" t="str">
        <f t="shared" si="1"/>
        <v>R2X</v>
      </c>
      <c r="C17" s="33" t="s">
        <v>99</v>
      </c>
      <c r="D17" s="22">
        <v>66.403199999999998</v>
      </c>
      <c r="E17" s="23" t="s">
        <v>100</v>
      </c>
      <c r="F17" s="26">
        <v>63.034300000000002</v>
      </c>
      <c r="G17" s="23" t="s">
        <v>44</v>
      </c>
      <c r="H17" s="26"/>
      <c r="I17" s="23"/>
      <c r="J17" s="27">
        <v>139.66999999999999</v>
      </c>
      <c r="K17" s="28" t="s">
        <v>38</v>
      </c>
      <c r="L17" s="31">
        <v>134.88999999999999</v>
      </c>
      <c r="M17" s="28" t="s">
        <v>101</v>
      </c>
      <c r="N17" s="31"/>
      <c r="O17" s="28"/>
      <c r="P17" s="22">
        <v>40.368200000000002</v>
      </c>
      <c r="Q17" s="23" t="s">
        <v>102</v>
      </c>
      <c r="R17" s="26">
        <v>40.061799999999998</v>
      </c>
      <c r="S17" s="23" t="s">
        <v>37</v>
      </c>
      <c r="T17" s="26"/>
      <c r="U17" s="23"/>
      <c r="V17" s="22">
        <v>21.907599999999999</v>
      </c>
      <c r="W17" s="23" t="s">
        <v>103</v>
      </c>
      <c r="X17" s="26">
        <v>22.194900000000001</v>
      </c>
      <c r="Y17" s="23" t="s">
        <v>88</v>
      </c>
      <c r="Z17" s="26"/>
      <c r="AA17" s="23"/>
    </row>
    <row r="18" spans="1:27" x14ac:dyDescent="0.25">
      <c r="A18" s="33" t="str">
        <f t="shared" si="0"/>
        <v>Progeny P4775E3S</v>
      </c>
      <c r="B18" s="33" t="str">
        <f t="shared" si="1"/>
        <v>E3, STS</v>
      </c>
      <c r="C18" s="33" t="s">
        <v>104</v>
      </c>
      <c r="D18" s="22">
        <v>66.351699999999994</v>
      </c>
      <c r="E18" s="23" t="s">
        <v>100</v>
      </c>
      <c r="F18" s="26"/>
      <c r="G18" s="23"/>
      <c r="H18" s="26"/>
      <c r="I18" s="23"/>
      <c r="J18" s="27">
        <v>137.66999999999999</v>
      </c>
      <c r="K18" s="28" t="s">
        <v>105</v>
      </c>
      <c r="L18" s="31"/>
      <c r="M18" s="28"/>
      <c r="N18" s="31"/>
      <c r="O18" s="28"/>
      <c r="P18" s="22">
        <v>39.832000000000001</v>
      </c>
      <c r="Q18" s="23" t="s">
        <v>106</v>
      </c>
      <c r="R18" s="26"/>
      <c r="S18" s="23"/>
      <c r="T18" s="26"/>
      <c r="U18" s="23"/>
      <c r="V18" s="22">
        <v>22.4438</v>
      </c>
      <c r="W18" s="23" t="s">
        <v>107</v>
      </c>
      <c r="X18" s="26"/>
      <c r="Y18" s="23"/>
      <c r="Z18" s="26"/>
      <c r="AA18" s="23"/>
    </row>
    <row r="19" spans="1:27" x14ac:dyDescent="0.25">
      <c r="A19" s="32" t="str">
        <f t="shared" si="0"/>
        <v>Local Seed Co. LS4806XS</v>
      </c>
      <c r="B19" s="32" t="str">
        <f t="shared" si="1"/>
        <v>R2X, STS</v>
      </c>
      <c r="C19" s="32" t="s">
        <v>108</v>
      </c>
      <c r="D19" s="22">
        <v>66.241299999999995</v>
      </c>
      <c r="E19" s="23" t="s">
        <v>100</v>
      </c>
      <c r="F19" s="26"/>
      <c r="G19" s="23"/>
      <c r="H19" s="26"/>
      <c r="I19" s="23"/>
      <c r="J19" s="27">
        <v>139.81</v>
      </c>
      <c r="K19" s="28" t="s">
        <v>109</v>
      </c>
      <c r="L19" s="31"/>
      <c r="M19" s="28"/>
      <c r="N19" s="31"/>
      <c r="O19" s="28"/>
      <c r="P19" s="22">
        <v>39.0047</v>
      </c>
      <c r="Q19" s="23" t="s">
        <v>110</v>
      </c>
      <c r="R19" s="26"/>
      <c r="S19" s="23"/>
      <c r="T19" s="26"/>
      <c r="U19" s="23"/>
      <c r="V19" s="22">
        <v>22.941700000000001</v>
      </c>
      <c r="W19" s="23" t="s">
        <v>111</v>
      </c>
      <c r="X19" s="26"/>
      <c r="Y19" s="23"/>
      <c r="Z19" s="26"/>
      <c r="AA19" s="23"/>
    </row>
    <row r="20" spans="1:27" x14ac:dyDescent="0.25">
      <c r="A20" s="33" t="str">
        <f t="shared" si="0"/>
        <v>Local Seed Co. LS4607XS</v>
      </c>
      <c r="B20" s="33" t="str">
        <f t="shared" si="1"/>
        <v>R2X, STS</v>
      </c>
      <c r="C20" s="33" t="s">
        <v>112</v>
      </c>
      <c r="D20" s="22">
        <v>66.0929</v>
      </c>
      <c r="E20" s="23" t="s">
        <v>100</v>
      </c>
      <c r="F20" s="26"/>
      <c r="G20" s="23"/>
      <c r="H20" s="26"/>
      <c r="I20" s="23"/>
      <c r="J20" s="27">
        <v>139.43</v>
      </c>
      <c r="K20" s="28" t="s">
        <v>78</v>
      </c>
      <c r="L20" s="31"/>
      <c r="M20" s="28"/>
      <c r="N20" s="31"/>
      <c r="O20" s="28"/>
      <c r="P20" s="22">
        <v>38.261699999999998</v>
      </c>
      <c r="Q20" s="23" t="s">
        <v>113</v>
      </c>
      <c r="R20" s="26"/>
      <c r="S20" s="23"/>
      <c r="T20" s="26"/>
      <c r="U20" s="23"/>
      <c r="V20" s="22">
        <v>23.171500000000002</v>
      </c>
      <c r="W20" s="23" t="s">
        <v>76</v>
      </c>
      <c r="X20" s="26"/>
      <c r="Y20" s="23"/>
      <c r="Z20" s="26"/>
      <c r="AA20" s="23"/>
    </row>
    <row r="21" spans="1:27" x14ac:dyDescent="0.25">
      <c r="A21" s="32" t="str">
        <f t="shared" si="0"/>
        <v>Mission Seed A4618X</v>
      </c>
      <c r="B21" s="32" t="str">
        <f t="shared" si="1"/>
        <v>R2X, STS</v>
      </c>
      <c r="C21" s="32" t="s">
        <v>114</v>
      </c>
      <c r="D21" s="22">
        <v>66.079099999999997</v>
      </c>
      <c r="E21" s="23" t="s">
        <v>100</v>
      </c>
      <c r="F21" s="26"/>
      <c r="G21" s="23"/>
      <c r="H21" s="26"/>
      <c r="I21" s="23"/>
      <c r="J21" s="27">
        <v>140.86000000000001</v>
      </c>
      <c r="K21" s="28" t="s">
        <v>115</v>
      </c>
      <c r="L21" s="31"/>
      <c r="M21" s="28"/>
      <c r="N21" s="31"/>
      <c r="O21" s="28"/>
      <c r="P21" s="22">
        <v>39.448999999999998</v>
      </c>
      <c r="Q21" s="23" t="s">
        <v>68</v>
      </c>
      <c r="R21" s="26"/>
      <c r="S21" s="23"/>
      <c r="T21" s="26"/>
      <c r="U21" s="23"/>
      <c r="V21" s="22">
        <v>22.98</v>
      </c>
      <c r="W21" s="23" t="s">
        <v>57</v>
      </c>
      <c r="X21" s="26"/>
      <c r="Y21" s="23"/>
      <c r="Z21" s="26"/>
      <c r="AA21" s="23"/>
    </row>
    <row r="22" spans="1:27" x14ac:dyDescent="0.25">
      <c r="A22" s="32" t="str">
        <f t="shared" si="0"/>
        <v>Asgrow AG49X9</v>
      </c>
      <c r="B22" s="32" t="str">
        <f t="shared" si="1"/>
        <v>R2X</v>
      </c>
      <c r="C22" s="32" t="s">
        <v>116</v>
      </c>
      <c r="D22" s="22">
        <v>65.962599999999995</v>
      </c>
      <c r="E22" s="23" t="s">
        <v>100</v>
      </c>
      <c r="F22" s="26">
        <v>60.9754</v>
      </c>
      <c r="G22" s="23" t="s">
        <v>42</v>
      </c>
      <c r="H22" s="26">
        <v>60.535600000000002</v>
      </c>
      <c r="I22" s="23" t="s">
        <v>42</v>
      </c>
      <c r="J22" s="27">
        <v>141.46</v>
      </c>
      <c r="K22" s="28" t="s">
        <v>106</v>
      </c>
      <c r="L22" s="31">
        <v>136.25</v>
      </c>
      <c r="M22" s="28" t="s">
        <v>117</v>
      </c>
      <c r="N22" s="31">
        <v>135.69</v>
      </c>
      <c r="O22" s="28" t="s">
        <v>64</v>
      </c>
      <c r="P22" s="22">
        <v>38.0702</v>
      </c>
      <c r="Q22" s="23" t="s">
        <v>40</v>
      </c>
      <c r="R22" s="26">
        <v>37.4</v>
      </c>
      <c r="S22" s="23" t="s">
        <v>118</v>
      </c>
      <c r="T22" s="26">
        <v>37.700000000000003</v>
      </c>
      <c r="U22" s="23" t="s">
        <v>119</v>
      </c>
      <c r="V22" s="22">
        <v>23.133199999999999</v>
      </c>
      <c r="W22" s="23" t="s">
        <v>76</v>
      </c>
      <c r="X22" s="26">
        <v>23.688600000000001</v>
      </c>
      <c r="Y22" s="23" t="s">
        <v>37</v>
      </c>
      <c r="Z22" s="26">
        <v>23.452400000000001</v>
      </c>
      <c r="AA22" s="23" t="s">
        <v>36</v>
      </c>
    </row>
    <row r="23" spans="1:27" x14ac:dyDescent="0.25">
      <c r="A23" s="36" t="str">
        <f t="shared" si="0"/>
        <v>Armor A48-D25**</v>
      </c>
      <c r="B23" s="33" t="str">
        <f t="shared" si="1"/>
        <v>R2X</v>
      </c>
      <c r="C23" s="33" t="s">
        <v>120</v>
      </c>
      <c r="D23" s="22">
        <v>65.780299999999997</v>
      </c>
      <c r="E23" s="23" t="s">
        <v>100</v>
      </c>
      <c r="F23" s="26">
        <v>63.152799999999999</v>
      </c>
      <c r="G23" s="23" t="s">
        <v>44</v>
      </c>
      <c r="H23" s="26"/>
      <c r="I23" s="23"/>
      <c r="J23" s="27">
        <v>140.47999999999999</v>
      </c>
      <c r="K23" s="28" t="s">
        <v>59</v>
      </c>
      <c r="L23" s="31">
        <v>135.41999999999999</v>
      </c>
      <c r="M23" s="28" t="s">
        <v>121</v>
      </c>
      <c r="N23" s="31"/>
      <c r="O23" s="28"/>
      <c r="P23" s="22">
        <v>38.759599999999999</v>
      </c>
      <c r="Q23" s="23" t="s">
        <v>122</v>
      </c>
      <c r="R23" s="26">
        <v>38.319200000000002</v>
      </c>
      <c r="S23" s="23" t="s">
        <v>56</v>
      </c>
      <c r="T23" s="26"/>
      <c r="U23" s="23"/>
      <c r="V23" s="22">
        <v>23.0183</v>
      </c>
      <c r="W23" s="23" t="s">
        <v>57</v>
      </c>
      <c r="X23" s="26">
        <v>23.611999999999998</v>
      </c>
      <c r="Y23" s="23" t="s">
        <v>37</v>
      </c>
      <c r="Z23" s="26"/>
      <c r="AA23" s="23"/>
    </row>
    <row r="24" spans="1:27" x14ac:dyDescent="0.25">
      <c r="A24" s="33" t="str">
        <f t="shared" si="0"/>
        <v>Local Seed Co. ZS4694E3S**</v>
      </c>
      <c r="B24" s="33" t="str">
        <f t="shared" si="1"/>
        <v xml:space="preserve"> E3, STS</v>
      </c>
      <c r="C24" s="33" t="s">
        <v>123</v>
      </c>
      <c r="D24" s="22">
        <v>65.578400000000002</v>
      </c>
      <c r="E24" s="23" t="s">
        <v>124</v>
      </c>
      <c r="F24" s="26">
        <v>64.021600000000007</v>
      </c>
      <c r="G24" s="23" t="s">
        <v>37</v>
      </c>
      <c r="H24" s="26"/>
      <c r="I24" s="23"/>
      <c r="J24" s="27">
        <v>138.66999999999999</v>
      </c>
      <c r="K24" s="28" t="s">
        <v>125</v>
      </c>
      <c r="L24" s="31">
        <v>133.66999999999999</v>
      </c>
      <c r="M24" s="28" t="s">
        <v>126</v>
      </c>
      <c r="N24" s="31"/>
      <c r="O24" s="28"/>
      <c r="P24" s="22">
        <v>38.338299999999997</v>
      </c>
      <c r="Q24" s="23" t="s">
        <v>55</v>
      </c>
      <c r="R24" s="26">
        <v>38.319200000000002</v>
      </c>
      <c r="S24" s="23" t="s">
        <v>56</v>
      </c>
      <c r="T24" s="26"/>
      <c r="U24" s="23"/>
      <c r="V24" s="22">
        <v>23.0566</v>
      </c>
      <c r="W24" s="23" t="s">
        <v>98</v>
      </c>
      <c r="X24" s="26">
        <v>23.171500000000002</v>
      </c>
      <c r="Y24" s="23" t="s">
        <v>127</v>
      </c>
      <c r="Z24" s="26"/>
      <c r="AA24" s="23"/>
    </row>
    <row r="25" spans="1:27" x14ac:dyDescent="0.25">
      <c r="A25" s="32" t="str">
        <f t="shared" si="0"/>
        <v>Dyna-Gro S49XT70</v>
      </c>
      <c r="B25" s="32" t="str">
        <f t="shared" si="1"/>
        <v>R2X</v>
      </c>
      <c r="C25" s="32" t="s">
        <v>128</v>
      </c>
      <c r="D25" s="22">
        <v>65.262500000000003</v>
      </c>
      <c r="E25" s="23" t="s">
        <v>129</v>
      </c>
      <c r="F25" s="26">
        <v>61.736499999999999</v>
      </c>
      <c r="G25" s="23" t="s">
        <v>61</v>
      </c>
      <c r="H25" s="26"/>
      <c r="I25" s="23"/>
      <c r="J25" s="27">
        <v>141.24</v>
      </c>
      <c r="K25" s="28" t="s">
        <v>130</v>
      </c>
      <c r="L25" s="31">
        <v>135.66999999999999</v>
      </c>
      <c r="M25" s="28" t="s">
        <v>131</v>
      </c>
      <c r="N25" s="31"/>
      <c r="O25" s="28"/>
      <c r="P25" s="22">
        <v>39.2958</v>
      </c>
      <c r="Q25" s="23" t="s">
        <v>132</v>
      </c>
      <c r="R25" s="26">
        <v>38.740499999999997</v>
      </c>
      <c r="S25" s="23" t="s">
        <v>133</v>
      </c>
      <c r="T25" s="26"/>
      <c r="U25" s="23"/>
      <c r="V25" s="22">
        <v>22.1374</v>
      </c>
      <c r="W25" s="23" t="s">
        <v>134</v>
      </c>
      <c r="X25" s="26">
        <v>22.846</v>
      </c>
      <c r="Y25" s="23" t="s">
        <v>69</v>
      </c>
      <c r="Z25" s="26"/>
      <c r="AA25" s="23"/>
    </row>
    <row r="26" spans="1:27" x14ac:dyDescent="0.25">
      <c r="A26" s="32" t="str">
        <f t="shared" si="0"/>
        <v>Progeny P4700RXS</v>
      </c>
      <c r="B26" s="32" t="str">
        <f t="shared" si="1"/>
        <v>R2X, STS</v>
      </c>
      <c r="C26" s="32" t="s">
        <v>135</v>
      </c>
      <c r="D26" s="22">
        <v>65.219399999999993</v>
      </c>
      <c r="E26" s="23" t="s">
        <v>129</v>
      </c>
      <c r="F26" s="26"/>
      <c r="G26" s="23"/>
      <c r="H26" s="26"/>
      <c r="I26" s="23"/>
      <c r="J26" s="27">
        <v>138.9</v>
      </c>
      <c r="K26" s="28" t="s">
        <v>125</v>
      </c>
      <c r="L26" s="31"/>
      <c r="M26" s="28"/>
      <c r="N26" s="31"/>
      <c r="O26" s="28"/>
      <c r="P26" s="22">
        <v>37.219900000000003</v>
      </c>
      <c r="Q26" s="23" t="s">
        <v>92</v>
      </c>
      <c r="R26" s="26"/>
      <c r="S26" s="23"/>
      <c r="T26" s="26"/>
      <c r="U26" s="23"/>
      <c r="V26" s="22">
        <v>23.477900000000002</v>
      </c>
      <c r="W26" s="23" t="s">
        <v>44</v>
      </c>
      <c r="X26" s="26"/>
      <c r="Y26" s="23"/>
      <c r="Z26" s="26"/>
      <c r="AA26" s="23"/>
    </row>
    <row r="27" spans="1:27" x14ac:dyDescent="0.25">
      <c r="A27" s="33" t="str">
        <f t="shared" si="0"/>
        <v>AgriGold G4820RX</v>
      </c>
      <c r="B27" s="33" t="str">
        <f t="shared" si="1"/>
        <v>R2X</v>
      </c>
      <c r="C27" s="33" t="s">
        <v>136</v>
      </c>
      <c r="D27" s="22">
        <v>65.198800000000006</v>
      </c>
      <c r="E27" s="23" t="s">
        <v>129</v>
      </c>
      <c r="F27" s="26"/>
      <c r="G27" s="23"/>
      <c r="H27" s="26"/>
      <c r="I27" s="23"/>
      <c r="J27" s="27">
        <v>142.33000000000001</v>
      </c>
      <c r="K27" s="28" t="s">
        <v>137</v>
      </c>
      <c r="L27" s="31"/>
      <c r="M27" s="28"/>
      <c r="N27" s="31"/>
      <c r="O27" s="28"/>
      <c r="P27" s="22">
        <v>40.138399999999997</v>
      </c>
      <c r="Q27" s="23" t="s">
        <v>111</v>
      </c>
      <c r="R27" s="26"/>
      <c r="S27" s="23"/>
      <c r="T27" s="26"/>
      <c r="U27" s="23"/>
      <c r="V27" s="22">
        <v>21.831</v>
      </c>
      <c r="W27" s="23" t="s">
        <v>87</v>
      </c>
      <c r="X27" s="26"/>
      <c r="Y27" s="23"/>
      <c r="Z27" s="26"/>
      <c r="AA27" s="23"/>
    </row>
    <row r="28" spans="1:27" x14ac:dyDescent="0.25">
      <c r="A28" s="33" t="str">
        <f t="shared" si="0"/>
        <v xml:space="preserve">Dyna-Gro S48XT56*** </v>
      </c>
      <c r="B28" s="33" t="str">
        <f t="shared" si="1"/>
        <v>R2X</v>
      </c>
      <c r="C28" s="33" t="s">
        <v>138</v>
      </c>
      <c r="D28" s="22">
        <v>65.168099999999995</v>
      </c>
      <c r="E28" s="23" t="s">
        <v>139</v>
      </c>
      <c r="F28" s="26">
        <v>61.557299999999998</v>
      </c>
      <c r="G28" s="23" t="s">
        <v>61</v>
      </c>
      <c r="H28" s="26">
        <v>62.375500000000002</v>
      </c>
      <c r="I28" s="23" t="s">
        <v>37</v>
      </c>
      <c r="J28" s="27">
        <v>142.33000000000001</v>
      </c>
      <c r="K28" s="28" t="s">
        <v>137</v>
      </c>
      <c r="L28" s="31">
        <v>136.22</v>
      </c>
      <c r="M28" s="28" t="s">
        <v>117</v>
      </c>
      <c r="N28" s="31">
        <v>135.97999999999999</v>
      </c>
      <c r="O28" s="28" t="s">
        <v>64</v>
      </c>
      <c r="P28" s="22">
        <v>40.138399999999997</v>
      </c>
      <c r="Q28" s="23" t="s">
        <v>111</v>
      </c>
      <c r="R28" s="26">
        <v>39.602200000000003</v>
      </c>
      <c r="S28" s="23" t="s">
        <v>140</v>
      </c>
      <c r="T28" s="26">
        <v>39.882599999999996</v>
      </c>
      <c r="U28" s="23" t="s">
        <v>37</v>
      </c>
      <c r="V28" s="22">
        <v>21.869299999999999</v>
      </c>
      <c r="W28" s="23" t="s">
        <v>125</v>
      </c>
      <c r="X28" s="26">
        <v>22.482099999999999</v>
      </c>
      <c r="Y28" s="23" t="s">
        <v>71</v>
      </c>
      <c r="Z28" s="26">
        <v>22.265799999999999</v>
      </c>
      <c r="AA28" s="23" t="s">
        <v>64</v>
      </c>
    </row>
    <row r="29" spans="1:27" x14ac:dyDescent="0.25">
      <c r="A29" s="33" t="str">
        <f t="shared" si="0"/>
        <v>GoSoy 463E20S</v>
      </c>
      <c r="B29" s="33" t="str">
        <f t="shared" si="1"/>
        <v xml:space="preserve"> E3, STS</v>
      </c>
      <c r="C29" s="33" t="s">
        <v>141</v>
      </c>
      <c r="D29" s="22">
        <v>65.005700000000004</v>
      </c>
      <c r="E29" s="23" t="s">
        <v>142</v>
      </c>
      <c r="F29" s="26"/>
      <c r="G29" s="23"/>
      <c r="H29" s="26"/>
      <c r="I29" s="23"/>
      <c r="J29" s="27">
        <v>138.38</v>
      </c>
      <c r="K29" s="28" t="s">
        <v>87</v>
      </c>
      <c r="L29" s="31"/>
      <c r="M29" s="28"/>
      <c r="N29" s="31"/>
      <c r="O29" s="28"/>
      <c r="P29" s="22">
        <v>40.176699999999997</v>
      </c>
      <c r="Q29" s="23" t="s">
        <v>111</v>
      </c>
      <c r="R29" s="26"/>
      <c r="S29" s="23"/>
      <c r="T29" s="26"/>
      <c r="U29" s="23"/>
      <c r="V29" s="22">
        <v>22.4055</v>
      </c>
      <c r="W29" s="23" t="s">
        <v>107</v>
      </c>
      <c r="X29" s="26"/>
      <c r="Y29" s="23"/>
      <c r="Z29" s="26"/>
      <c r="AA29" s="23"/>
    </row>
    <row r="30" spans="1:27" x14ac:dyDescent="0.25">
      <c r="A30" s="33" t="str">
        <f t="shared" si="0"/>
        <v>Asgrow AG46X0**</v>
      </c>
      <c r="B30" s="33" t="str">
        <f t="shared" si="1"/>
        <v>R2X</v>
      </c>
      <c r="C30" s="33" t="s">
        <v>143</v>
      </c>
      <c r="D30" s="22">
        <v>64.908900000000003</v>
      </c>
      <c r="E30" s="23" t="s">
        <v>142</v>
      </c>
      <c r="F30" s="26">
        <v>62.5959</v>
      </c>
      <c r="G30" s="23" t="s">
        <v>44</v>
      </c>
      <c r="H30" s="26"/>
      <c r="I30" s="23"/>
      <c r="J30" s="27">
        <v>139.33000000000001</v>
      </c>
      <c r="K30" s="28" t="s">
        <v>144</v>
      </c>
      <c r="L30" s="31">
        <v>134.19</v>
      </c>
      <c r="M30" s="28" t="s">
        <v>145</v>
      </c>
      <c r="N30" s="31"/>
      <c r="O30" s="28"/>
      <c r="P30" s="22">
        <v>37.878700000000002</v>
      </c>
      <c r="Q30" s="23" t="s">
        <v>75</v>
      </c>
      <c r="R30" s="26">
        <v>37.361699999999999</v>
      </c>
      <c r="S30" s="23" t="s">
        <v>118</v>
      </c>
      <c r="T30" s="26"/>
      <c r="U30" s="23"/>
      <c r="V30" s="22">
        <v>23.171500000000002</v>
      </c>
      <c r="W30" s="23" t="s">
        <v>76</v>
      </c>
      <c r="X30" s="26">
        <v>23.611999999999998</v>
      </c>
      <c r="Y30" s="23" t="s">
        <v>37</v>
      </c>
      <c r="Z30" s="26"/>
      <c r="AA30" s="23"/>
    </row>
    <row r="31" spans="1:27" x14ac:dyDescent="0.25">
      <c r="A31" s="32" t="str">
        <f t="shared" si="0"/>
        <v>Dyna-Gro S46XS60</v>
      </c>
      <c r="B31" s="32" t="str">
        <f t="shared" si="1"/>
        <v>R2X, STS</v>
      </c>
      <c r="C31" s="32" t="s">
        <v>146</v>
      </c>
      <c r="D31" s="22">
        <v>64.697400000000002</v>
      </c>
      <c r="E31" s="23" t="s">
        <v>147</v>
      </c>
      <c r="F31" s="26">
        <v>61.576099999999997</v>
      </c>
      <c r="G31" s="23" t="s">
        <v>61</v>
      </c>
      <c r="H31" s="26"/>
      <c r="I31" s="23"/>
      <c r="J31" s="27">
        <v>139.81</v>
      </c>
      <c r="K31" s="28" t="s">
        <v>109</v>
      </c>
      <c r="L31" s="31">
        <v>134.78</v>
      </c>
      <c r="M31" s="28" t="s">
        <v>148</v>
      </c>
      <c r="N31" s="31"/>
      <c r="O31" s="28"/>
      <c r="P31" s="22">
        <v>37.533999999999999</v>
      </c>
      <c r="Q31" s="23" t="s">
        <v>92</v>
      </c>
      <c r="R31" s="26">
        <v>37.265900000000002</v>
      </c>
      <c r="S31" s="23" t="s">
        <v>118</v>
      </c>
      <c r="T31" s="26"/>
      <c r="U31" s="23"/>
      <c r="V31" s="22">
        <v>23.745999999999999</v>
      </c>
      <c r="W31" s="23" t="s">
        <v>36</v>
      </c>
      <c r="X31" s="26">
        <v>23.9375</v>
      </c>
      <c r="Y31" s="23" t="s">
        <v>36</v>
      </c>
      <c r="Z31" s="26"/>
      <c r="AA31" s="23"/>
    </row>
    <row r="32" spans="1:27" x14ac:dyDescent="0.25">
      <c r="A32" s="32" t="str">
        <f t="shared" si="0"/>
        <v>Taylor Seed T4880X</v>
      </c>
      <c r="B32" s="32" t="str">
        <f t="shared" si="1"/>
        <v>R2X</v>
      </c>
      <c r="C32" s="32" t="s">
        <v>149</v>
      </c>
      <c r="D32" s="22">
        <v>64.693299999999994</v>
      </c>
      <c r="E32" s="23" t="s">
        <v>147</v>
      </c>
      <c r="F32" s="26"/>
      <c r="G32" s="23"/>
      <c r="H32" s="26"/>
      <c r="I32" s="23"/>
      <c r="J32" s="27">
        <v>143.1</v>
      </c>
      <c r="K32" s="28" t="s">
        <v>73</v>
      </c>
      <c r="L32" s="31"/>
      <c r="M32" s="28"/>
      <c r="N32" s="31"/>
      <c r="O32" s="28"/>
      <c r="P32" s="22">
        <v>40.138399999999997</v>
      </c>
      <c r="Q32" s="23" t="s">
        <v>111</v>
      </c>
      <c r="R32" s="26"/>
      <c r="S32" s="23"/>
      <c r="T32" s="26"/>
      <c r="U32" s="23"/>
      <c r="V32" s="22">
        <v>21.831</v>
      </c>
      <c r="W32" s="23" t="s">
        <v>87</v>
      </c>
      <c r="X32" s="26"/>
      <c r="Y32" s="23"/>
      <c r="Z32" s="26"/>
      <c r="AA32" s="23"/>
    </row>
    <row r="33" spans="1:27" x14ac:dyDescent="0.25">
      <c r="A33" s="32" t="str">
        <f t="shared" si="0"/>
        <v>Progeny P4908E3S</v>
      </c>
      <c r="B33" s="32" t="str">
        <f t="shared" si="1"/>
        <v>E3, STS</v>
      </c>
      <c r="C33" s="32" t="s">
        <v>150</v>
      </c>
      <c r="D33" s="22">
        <v>64.199399999999997</v>
      </c>
      <c r="E33" s="23" t="s">
        <v>147</v>
      </c>
      <c r="F33" s="26"/>
      <c r="G33" s="23"/>
      <c r="H33" s="26"/>
      <c r="I33" s="23"/>
      <c r="J33" s="27">
        <v>141.43</v>
      </c>
      <c r="K33" s="28" t="s">
        <v>106</v>
      </c>
      <c r="L33" s="31"/>
      <c r="M33" s="28"/>
      <c r="N33" s="31"/>
      <c r="O33" s="28"/>
      <c r="P33" s="22">
        <v>39.602200000000003</v>
      </c>
      <c r="Q33" s="23" t="s">
        <v>151</v>
      </c>
      <c r="R33" s="26"/>
      <c r="S33" s="23"/>
      <c r="T33" s="26"/>
      <c r="U33" s="23"/>
      <c r="V33" s="22">
        <v>23.171500000000002</v>
      </c>
      <c r="W33" s="23" t="s">
        <v>76</v>
      </c>
      <c r="X33" s="26"/>
      <c r="Y33" s="23"/>
      <c r="Z33" s="26"/>
      <c r="AA33" s="23"/>
    </row>
    <row r="34" spans="1:27" x14ac:dyDescent="0.25">
      <c r="A34" s="32" t="str">
        <f t="shared" si="0"/>
        <v>AgriGold G4995RX</v>
      </c>
      <c r="B34" s="32" t="str">
        <f t="shared" si="1"/>
        <v>R2X</v>
      </c>
      <c r="C34" s="32" t="s">
        <v>152</v>
      </c>
      <c r="D34" s="22">
        <v>63.782600000000002</v>
      </c>
      <c r="E34" s="23" t="s">
        <v>153</v>
      </c>
      <c r="F34" s="26"/>
      <c r="G34" s="23"/>
      <c r="H34" s="26"/>
      <c r="I34" s="23"/>
      <c r="J34" s="27">
        <v>143.1</v>
      </c>
      <c r="K34" s="28" t="s">
        <v>73</v>
      </c>
      <c r="L34" s="31"/>
      <c r="M34" s="28"/>
      <c r="N34" s="31"/>
      <c r="O34" s="28"/>
      <c r="P34" s="22">
        <v>38.299999999999997</v>
      </c>
      <c r="Q34" s="23" t="s">
        <v>154</v>
      </c>
      <c r="R34" s="26"/>
      <c r="S34" s="23"/>
      <c r="T34" s="26"/>
      <c r="U34" s="23"/>
      <c r="V34" s="22">
        <v>22.482099999999999</v>
      </c>
      <c r="W34" s="23" t="s">
        <v>82</v>
      </c>
      <c r="X34" s="26"/>
      <c r="Y34" s="23"/>
      <c r="Z34" s="26"/>
      <c r="AA34" s="23"/>
    </row>
    <row r="35" spans="1:27" x14ac:dyDescent="0.25">
      <c r="A35" s="32" t="str">
        <f t="shared" si="0"/>
        <v>Dyna-Gro S48XT90</v>
      </c>
      <c r="B35" s="32" t="str">
        <f t="shared" si="1"/>
        <v>R2X</v>
      </c>
      <c r="C35" s="32" t="s">
        <v>155</v>
      </c>
      <c r="D35" s="22">
        <v>63.717799999999997</v>
      </c>
      <c r="E35" s="23" t="s">
        <v>153</v>
      </c>
      <c r="F35" s="26"/>
      <c r="G35" s="23"/>
      <c r="H35" s="26"/>
      <c r="I35" s="23"/>
      <c r="J35" s="27">
        <v>141.81</v>
      </c>
      <c r="K35" s="28" t="s">
        <v>156</v>
      </c>
      <c r="L35" s="31"/>
      <c r="M35" s="28"/>
      <c r="N35" s="31"/>
      <c r="O35" s="28"/>
      <c r="P35" s="22">
        <v>39.448999999999998</v>
      </c>
      <c r="Q35" s="23" t="s">
        <v>68</v>
      </c>
      <c r="R35" s="26"/>
      <c r="S35" s="23"/>
      <c r="T35" s="26"/>
      <c r="U35" s="23"/>
      <c r="V35" s="22">
        <v>22.471800000000002</v>
      </c>
      <c r="W35" s="23" t="s">
        <v>157</v>
      </c>
      <c r="X35" s="26"/>
      <c r="Y35" s="23"/>
      <c r="Z35" s="26"/>
      <c r="AA35" s="23"/>
    </row>
    <row r="36" spans="1:27" x14ac:dyDescent="0.25">
      <c r="A36" s="32" t="str">
        <f t="shared" si="0"/>
        <v>Progeny P4807E3S</v>
      </c>
      <c r="B36" s="32" t="str">
        <f t="shared" si="1"/>
        <v>E3, STS</v>
      </c>
      <c r="C36" s="32" t="s">
        <v>158</v>
      </c>
      <c r="D36" s="22">
        <v>63.644199999999998</v>
      </c>
      <c r="E36" s="23" t="s">
        <v>153</v>
      </c>
      <c r="F36" s="26"/>
      <c r="G36" s="23"/>
      <c r="H36" s="26"/>
      <c r="I36" s="23"/>
      <c r="J36" s="27">
        <v>138</v>
      </c>
      <c r="K36" s="28" t="s">
        <v>159</v>
      </c>
      <c r="L36" s="31"/>
      <c r="M36" s="28"/>
      <c r="N36" s="31"/>
      <c r="O36" s="28"/>
      <c r="P36" s="22">
        <v>38.6447</v>
      </c>
      <c r="Q36" s="23" t="s">
        <v>160</v>
      </c>
      <c r="R36" s="26"/>
      <c r="S36" s="23"/>
      <c r="T36" s="26"/>
      <c r="U36" s="23"/>
      <c r="V36" s="22">
        <v>22.4055</v>
      </c>
      <c r="W36" s="23" t="s">
        <v>107</v>
      </c>
      <c r="X36" s="26"/>
      <c r="Y36" s="23"/>
      <c r="Z36" s="26"/>
      <c r="AA36" s="23"/>
    </row>
    <row r="37" spans="1:27" x14ac:dyDescent="0.25">
      <c r="A37" s="33" t="str">
        <f t="shared" ref="A37:A68" si="2">VLOOKUP(C37,VL_SOY_2020,2,FALSE)</f>
        <v>Dyna-Gro S46EN91</v>
      </c>
      <c r="B37" s="33" t="str">
        <f t="shared" ref="B37:B68" si="3">VLOOKUP(C37,VL_SOY_2020,4,FALSE)</f>
        <v>E3</v>
      </c>
      <c r="C37" s="33" t="s">
        <v>161</v>
      </c>
      <c r="D37" s="22">
        <v>63.625300000000003</v>
      </c>
      <c r="E37" s="23" t="s">
        <v>153</v>
      </c>
      <c r="F37" s="26"/>
      <c r="G37" s="23"/>
      <c r="H37" s="26"/>
      <c r="I37" s="23"/>
      <c r="J37" s="27">
        <v>137.57</v>
      </c>
      <c r="K37" s="28" t="s">
        <v>105</v>
      </c>
      <c r="L37" s="31"/>
      <c r="M37" s="28"/>
      <c r="N37" s="31"/>
      <c r="O37" s="28"/>
      <c r="P37" s="22">
        <v>39.793700000000001</v>
      </c>
      <c r="Q37" s="23" t="s">
        <v>162</v>
      </c>
      <c r="R37" s="26"/>
      <c r="S37" s="23"/>
      <c r="T37" s="26"/>
      <c r="U37" s="23"/>
      <c r="V37" s="22">
        <v>22.558700000000002</v>
      </c>
      <c r="W37" s="23" t="s">
        <v>163</v>
      </c>
      <c r="X37" s="26"/>
      <c r="Y37" s="23"/>
      <c r="Z37" s="26"/>
      <c r="AA37" s="23"/>
    </row>
    <row r="38" spans="1:27" x14ac:dyDescent="0.25">
      <c r="A38" s="32" t="str">
        <f t="shared" si="2"/>
        <v>USG 7461XT</v>
      </c>
      <c r="B38" s="32" t="str">
        <f t="shared" si="3"/>
        <v>R2X</v>
      </c>
      <c r="C38" s="32" t="s">
        <v>164</v>
      </c>
      <c r="D38" s="22">
        <v>63.524299999999997</v>
      </c>
      <c r="E38" s="23" t="s">
        <v>165</v>
      </c>
      <c r="F38" s="26"/>
      <c r="G38" s="23"/>
      <c r="H38" s="26"/>
      <c r="I38" s="23"/>
      <c r="J38" s="27">
        <v>139.82</v>
      </c>
      <c r="K38" s="28" t="s">
        <v>109</v>
      </c>
      <c r="L38" s="31"/>
      <c r="M38" s="28"/>
      <c r="N38" s="31"/>
      <c r="O38" s="28"/>
      <c r="P38" s="22">
        <v>37.993600000000001</v>
      </c>
      <c r="Q38" s="23" t="s">
        <v>166</v>
      </c>
      <c r="R38" s="26"/>
      <c r="S38" s="23"/>
      <c r="T38" s="26"/>
      <c r="U38" s="23"/>
      <c r="V38" s="22">
        <v>23.3247</v>
      </c>
      <c r="W38" s="23" t="s">
        <v>42</v>
      </c>
      <c r="X38" s="26"/>
      <c r="Y38" s="23"/>
      <c r="Z38" s="26"/>
      <c r="AA38" s="23"/>
    </row>
    <row r="39" spans="1:27" x14ac:dyDescent="0.25">
      <c r="A39" s="32" t="str">
        <f t="shared" si="2"/>
        <v xml:space="preserve">Progeny P4620RXS </v>
      </c>
      <c r="B39" s="32" t="str">
        <f t="shared" si="3"/>
        <v>R2X, STS</v>
      </c>
      <c r="C39" s="32" t="s">
        <v>167</v>
      </c>
      <c r="D39" s="22">
        <v>63.404000000000003</v>
      </c>
      <c r="E39" s="23" t="s">
        <v>168</v>
      </c>
      <c r="F39" s="26">
        <v>59.2256</v>
      </c>
      <c r="G39" s="23" t="s">
        <v>117</v>
      </c>
      <c r="H39" s="26">
        <v>59.284300000000002</v>
      </c>
      <c r="I39" s="34" t="s">
        <v>89</v>
      </c>
      <c r="J39" s="27">
        <v>139.62</v>
      </c>
      <c r="K39" s="28" t="s">
        <v>169</v>
      </c>
      <c r="L39" s="31">
        <v>134.41999999999999</v>
      </c>
      <c r="M39" s="28" t="s">
        <v>41</v>
      </c>
      <c r="N39" s="31">
        <v>134.16999999999999</v>
      </c>
      <c r="O39" s="35" t="s">
        <v>54</v>
      </c>
      <c r="P39" s="22">
        <v>39.678800000000003</v>
      </c>
      <c r="Q39" s="23" t="s">
        <v>170</v>
      </c>
      <c r="R39" s="26">
        <v>39.276699999999998</v>
      </c>
      <c r="S39" s="23" t="s">
        <v>102</v>
      </c>
      <c r="T39" s="26">
        <v>39.448900000000002</v>
      </c>
      <c r="U39" s="23" t="s">
        <v>50</v>
      </c>
      <c r="V39" s="22">
        <v>21.5246</v>
      </c>
      <c r="W39" s="23" t="s">
        <v>171</v>
      </c>
      <c r="X39" s="26">
        <v>21.984200000000001</v>
      </c>
      <c r="Y39" s="23" t="s">
        <v>172</v>
      </c>
      <c r="Z39" s="26">
        <v>21.8828</v>
      </c>
      <c r="AA39" s="23" t="s">
        <v>54</v>
      </c>
    </row>
    <row r="40" spans="1:27" x14ac:dyDescent="0.25">
      <c r="A40" s="33" t="str">
        <f t="shared" si="2"/>
        <v xml:space="preserve">USG 7496XTS </v>
      </c>
      <c r="B40" s="33" t="str">
        <f t="shared" si="3"/>
        <v>R2X, STS</v>
      </c>
      <c r="C40" s="33" t="s">
        <v>173</v>
      </c>
      <c r="D40" s="22">
        <v>63.332799999999999</v>
      </c>
      <c r="E40" s="23" t="s">
        <v>168</v>
      </c>
      <c r="F40" s="26">
        <v>62.896000000000001</v>
      </c>
      <c r="G40" s="23" t="s">
        <v>44</v>
      </c>
      <c r="H40" s="26">
        <v>63.459400000000002</v>
      </c>
      <c r="I40" s="23" t="s">
        <v>36</v>
      </c>
      <c r="J40" s="27">
        <v>143.86000000000001</v>
      </c>
      <c r="K40" s="28" t="s">
        <v>44</v>
      </c>
      <c r="L40" s="31">
        <v>138.31</v>
      </c>
      <c r="M40" s="28" t="s">
        <v>36</v>
      </c>
      <c r="N40" s="31">
        <v>138.37</v>
      </c>
      <c r="O40" s="28" t="s">
        <v>36</v>
      </c>
      <c r="P40" s="22">
        <v>39.410699999999999</v>
      </c>
      <c r="Q40" s="23" t="s">
        <v>174</v>
      </c>
      <c r="R40" s="26">
        <v>39.391599999999997</v>
      </c>
      <c r="S40" s="23" t="s">
        <v>76</v>
      </c>
      <c r="T40" s="26">
        <v>39.612099999999998</v>
      </c>
      <c r="U40" s="23" t="s">
        <v>50</v>
      </c>
      <c r="V40" s="22">
        <v>22.0608</v>
      </c>
      <c r="W40" s="23" t="s">
        <v>175</v>
      </c>
      <c r="X40" s="26">
        <v>22.290600000000001</v>
      </c>
      <c r="Y40" s="23" t="s">
        <v>176</v>
      </c>
      <c r="Z40" s="26">
        <v>22.227900000000002</v>
      </c>
      <c r="AA40" s="23" t="s">
        <v>64</v>
      </c>
    </row>
    <row r="41" spans="1:27" x14ac:dyDescent="0.25">
      <c r="A41" s="32" t="str">
        <f t="shared" si="2"/>
        <v>Progeny P4682E3</v>
      </c>
      <c r="B41" s="32" t="str">
        <f t="shared" si="3"/>
        <v>E3</v>
      </c>
      <c r="C41" s="32" t="s">
        <v>177</v>
      </c>
      <c r="D41" s="22">
        <v>63.321800000000003</v>
      </c>
      <c r="E41" s="23" t="s">
        <v>168</v>
      </c>
      <c r="F41" s="26"/>
      <c r="G41" s="23"/>
      <c r="H41" s="26"/>
      <c r="I41" s="23"/>
      <c r="J41" s="27">
        <v>139.9</v>
      </c>
      <c r="K41" s="28" t="s">
        <v>45</v>
      </c>
      <c r="L41" s="31"/>
      <c r="M41" s="28"/>
      <c r="N41" s="31"/>
      <c r="O41" s="28"/>
      <c r="P41" s="22">
        <v>39.2575</v>
      </c>
      <c r="Q41" s="23" t="s">
        <v>132</v>
      </c>
      <c r="R41" s="26"/>
      <c r="S41" s="23"/>
      <c r="T41" s="26"/>
      <c r="U41" s="23"/>
      <c r="V41" s="22">
        <v>22.252300000000002</v>
      </c>
      <c r="W41" s="23" t="s">
        <v>79</v>
      </c>
      <c r="X41" s="26"/>
      <c r="Y41" s="23"/>
      <c r="Z41" s="26"/>
      <c r="AA41" s="23"/>
    </row>
    <row r="42" spans="1:27" x14ac:dyDescent="0.25">
      <c r="A42" s="33" t="str">
        <f t="shared" si="2"/>
        <v>USG 7489XT</v>
      </c>
      <c r="B42" s="33" t="str">
        <f t="shared" si="3"/>
        <v>R2X</v>
      </c>
      <c r="C42" s="33" t="s">
        <v>178</v>
      </c>
      <c r="D42" s="22">
        <v>63.166800000000002</v>
      </c>
      <c r="E42" s="23" t="s">
        <v>168</v>
      </c>
      <c r="F42" s="26">
        <v>61.673999999999999</v>
      </c>
      <c r="G42" s="23" t="s">
        <v>61</v>
      </c>
      <c r="H42" s="26">
        <v>62.1937</v>
      </c>
      <c r="I42" s="23" t="s">
        <v>37</v>
      </c>
      <c r="J42" s="27">
        <v>142.66999999999999</v>
      </c>
      <c r="K42" s="28" t="s">
        <v>179</v>
      </c>
      <c r="L42" s="31">
        <v>136.94</v>
      </c>
      <c r="M42" s="28" t="s">
        <v>54</v>
      </c>
      <c r="N42" s="31">
        <v>136.97999999999999</v>
      </c>
      <c r="O42" s="28" t="s">
        <v>85</v>
      </c>
      <c r="P42" s="22">
        <v>40.061799999999998</v>
      </c>
      <c r="Q42" s="23" t="s">
        <v>121</v>
      </c>
      <c r="R42" s="26">
        <v>39.9086</v>
      </c>
      <c r="S42" s="23" t="s">
        <v>44</v>
      </c>
      <c r="T42" s="26">
        <v>40.213500000000003</v>
      </c>
      <c r="U42" s="23" t="s">
        <v>36</v>
      </c>
      <c r="V42" s="22">
        <v>21.7544</v>
      </c>
      <c r="W42" s="23" t="s">
        <v>180</v>
      </c>
      <c r="X42" s="26">
        <v>22.252300000000002</v>
      </c>
      <c r="Y42" s="23" t="s">
        <v>88</v>
      </c>
      <c r="Z42" s="26">
        <v>22.138200000000001</v>
      </c>
      <c r="AA42" s="23" t="s">
        <v>89</v>
      </c>
    </row>
    <row r="43" spans="1:27" x14ac:dyDescent="0.25">
      <c r="A43" s="32" t="str">
        <f t="shared" si="2"/>
        <v>Mission Seed A4950X</v>
      </c>
      <c r="B43" s="32" t="str">
        <f t="shared" si="3"/>
        <v>R2X, STS</v>
      </c>
      <c r="C43" s="32" t="s">
        <v>181</v>
      </c>
      <c r="D43" s="22">
        <v>63.043300000000002</v>
      </c>
      <c r="E43" s="23" t="s">
        <v>168</v>
      </c>
      <c r="F43" s="26"/>
      <c r="G43" s="23"/>
      <c r="H43" s="26"/>
      <c r="I43" s="23"/>
      <c r="J43" s="27">
        <v>142.94999999999999</v>
      </c>
      <c r="K43" s="28" t="s">
        <v>81</v>
      </c>
      <c r="L43" s="31"/>
      <c r="M43" s="28"/>
      <c r="N43" s="31"/>
      <c r="O43" s="28"/>
      <c r="P43" s="22">
        <v>38.836199999999998</v>
      </c>
      <c r="Q43" s="23" t="s">
        <v>182</v>
      </c>
      <c r="R43" s="26"/>
      <c r="S43" s="23"/>
      <c r="T43" s="26"/>
      <c r="U43" s="23"/>
      <c r="V43" s="22">
        <v>22.213999999999999</v>
      </c>
      <c r="W43" s="23" t="s">
        <v>183</v>
      </c>
      <c r="X43" s="26"/>
      <c r="Y43" s="23"/>
      <c r="Z43" s="26"/>
      <c r="AA43" s="23"/>
    </row>
    <row r="44" spans="1:27" x14ac:dyDescent="0.25">
      <c r="A44" s="33" t="str">
        <f t="shared" si="2"/>
        <v>Taylor Seed T4990XS</v>
      </c>
      <c r="B44" s="33" t="str">
        <f t="shared" si="3"/>
        <v>R2X</v>
      </c>
      <c r="C44" s="33" t="s">
        <v>184</v>
      </c>
      <c r="D44" s="22">
        <v>62.771000000000001</v>
      </c>
      <c r="E44" s="23" t="s">
        <v>168</v>
      </c>
      <c r="F44" s="26"/>
      <c r="G44" s="23"/>
      <c r="H44" s="26"/>
      <c r="I44" s="34"/>
      <c r="J44" s="27">
        <v>144.13999999999999</v>
      </c>
      <c r="K44" s="28" t="s">
        <v>36</v>
      </c>
      <c r="L44" s="31"/>
      <c r="M44" s="28"/>
      <c r="N44" s="31"/>
      <c r="O44" s="28"/>
      <c r="P44" s="22">
        <v>39.104300000000002</v>
      </c>
      <c r="Q44" s="23" t="s">
        <v>185</v>
      </c>
      <c r="R44" s="26"/>
      <c r="S44" s="23"/>
      <c r="T44" s="26"/>
      <c r="U44" s="23"/>
      <c r="V44" s="22">
        <v>22.290600000000001</v>
      </c>
      <c r="W44" s="23" t="s">
        <v>52</v>
      </c>
      <c r="X44" s="26"/>
      <c r="Y44" s="23"/>
      <c r="Z44" s="26"/>
      <c r="AA44" s="23"/>
    </row>
    <row r="45" spans="1:27" x14ac:dyDescent="0.25">
      <c r="A45" s="33" t="str">
        <f t="shared" si="2"/>
        <v>Progeny P4970RX</v>
      </c>
      <c r="B45" s="33" t="str">
        <f t="shared" si="3"/>
        <v>R2X</v>
      </c>
      <c r="C45" s="33" t="s">
        <v>186</v>
      </c>
      <c r="D45" s="22">
        <v>62.428699999999999</v>
      </c>
      <c r="E45" s="23" t="s">
        <v>187</v>
      </c>
      <c r="F45" s="26"/>
      <c r="G45" s="23"/>
      <c r="H45" s="26"/>
      <c r="I45" s="23"/>
      <c r="J45" s="27">
        <v>143.38</v>
      </c>
      <c r="K45" s="28" t="s">
        <v>61</v>
      </c>
      <c r="L45" s="31"/>
      <c r="M45" s="28"/>
      <c r="N45" s="31"/>
      <c r="O45" s="28"/>
      <c r="P45" s="22">
        <v>38.836199999999998</v>
      </c>
      <c r="Q45" s="23" t="s">
        <v>182</v>
      </c>
      <c r="R45" s="26"/>
      <c r="S45" s="23"/>
      <c r="T45" s="26"/>
      <c r="U45" s="23"/>
      <c r="V45" s="22">
        <v>23.2864</v>
      </c>
      <c r="W45" s="23" t="s">
        <v>140</v>
      </c>
      <c r="X45" s="26"/>
      <c r="Y45" s="23"/>
      <c r="Z45" s="26"/>
      <c r="AA45" s="23"/>
    </row>
    <row r="46" spans="1:27" x14ac:dyDescent="0.25">
      <c r="A46" s="33" t="str">
        <f t="shared" si="2"/>
        <v>VA V17-0437</v>
      </c>
      <c r="B46" s="33" t="str">
        <f t="shared" si="3"/>
        <v>Conv.</v>
      </c>
      <c r="C46" s="33" t="s">
        <v>188</v>
      </c>
      <c r="D46" s="22">
        <v>62.254899999999999</v>
      </c>
      <c r="E46" s="23" t="s">
        <v>189</v>
      </c>
      <c r="F46" s="26"/>
      <c r="G46" s="23"/>
      <c r="H46" s="26"/>
      <c r="I46" s="23"/>
      <c r="J46" s="27">
        <v>139.33000000000001</v>
      </c>
      <c r="K46" s="28" t="s">
        <v>144</v>
      </c>
      <c r="L46" s="31"/>
      <c r="M46" s="28"/>
      <c r="N46" s="31"/>
      <c r="O46" s="28"/>
      <c r="P46" s="22">
        <v>39.180900000000001</v>
      </c>
      <c r="Q46" s="23" t="s">
        <v>62</v>
      </c>
      <c r="R46" s="26"/>
      <c r="S46" s="23"/>
      <c r="T46" s="26"/>
      <c r="U46" s="23"/>
      <c r="V46" s="22">
        <v>22.520399999999999</v>
      </c>
      <c r="W46" s="23" t="s">
        <v>190</v>
      </c>
      <c r="X46" s="26"/>
      <c r="Y46" s="23"/>
      <c r="Z46" s="26"/>
      <c r="AA46" s="23"/>
    </row>
    <row r="47" spans="1:27" x14ac:dyDescent="0.25">
      <c r="A47" s="33" t="str">
        <f t="shared" si="2"/>
        <v>NK Seed S49F5X</v>
      </c>
      <c r="B47" s="33" t="str">
        <f t="shared" si="3"/>
        <v>R2X</v>
      </c>
      <c r="C47" s="33" t="s">
        <v>191</v>
      </c>
      <c r="D47" s="22">
        <v>62.057499999999997</v>
      </c>
      <c r="E47" s="23" t="s">
        <v>192</v>
      </c>
      <c r="F47" s="26">
        <v>57.847700000000003</v>
      </c>
      <c r="G47" s="23" t="s">
        <v>119</v>
      </c>
      <c r="H47" s="26"/>
      <c r="I47" s="23"/>
      <c r="J47" s="27">
        <v>141.43</v>
      </c>
      <c r="K47" s="28" t="s">
        <v>106</v>
      </c>
      <c r="L47" s="31">
        <v>135.83000000000001</v>
      </c>
      <c r="M47" s="28" t="s">
        <v>69</v>
      </c>
      <c r="N47" s="31"/>
      <c r="O47" s="28"/>
      <c r="P47" s="22">
        <v>38.491500000000002</v>
      </c>
      <c r="Q47" s="23" t="s">
        <v>193</v>
      </c>
      <c r="R47" s="26">
        <v>38.529800000000002</v>
      </c>
      <c r="S47" s="23" t="s">
        <v>148</v>
      </c>
      <c r="T47" s="26"/>
      <c r="U47" s="23"/>
      <c r="V47" s="22">
        <v>23.5928</v>
      </c>
      <c r="W47" s="23" t="s">
        <v>37</v>
      </c>
      <c r="X47" s="26">
        <v>23.688600000000001</v>
      </c>
      <c r="Y47" s="23" t="s">
        <v>37</v>
      </c>
      <c r="Z47" s="26"/>
      <c r="AA47" s="23"/>
    </row>
    <row r="48" spans="1:27" x14ac:dyDescent="0.25">
      <c r="A48" s="32" t="str">
        <f t="shared" si="2"/>
        <v>Credenz CZ 4869 X</v>
      </c>
      <c r="B48" s="32" t="str">
        <f t="shared" si="3"/>
        <v>R2X</v>
      </c>
      <c r="C48" s="32" t="s">
        <v>194</v>
      </c>
      <c r="D48" s="22">
        <v>61.7712</v>
      </c>
      <c r="E48" s="23" t="s">
        <v>192</v>
      </c>
      <c r="F48" s="26">
        <v>59.472999999999999</v>
      </c>
      <c r="G48" s="23" t="s">
        <v>117</v>
      </c>
      <c r="H48" s="26"/>
      <c r="I48" s="23"/>
      <c r="J48" s="27">
        <v>138.9</v>
      </c>
      <c r="K48" s="28" t="s">
        <v>125</v>
      </c>
      <c r="L48" s="31">
        <v>133.69</v>
      </c>
      <c r="M48" s="28" t="s">
        <v>126</v>
      </c>
      <c r="N48" s="31"/>
      <c r="O48" s="28"/>
      <c r="P48" s="22">
        <v>38.223399999999998</v>
      </c>
      <c r="Q48" s="23" t="s">
        <v>113</v>
      </c>
      <c r="R48" s="26">
        <v>37.514899999999997</v>
      </c>
      <c r="S48" s="23" t="s">
        <v>195</v>
      </c>
      <c r="T48" s="26"/>
      <c r="U48" s="23"/>
      <c r="V48" s="22">
        <v>23.133199999999999</v>
      </c>
      <c r="W48" s="23" t="s">
        <v>76</v>
      </c>
      <c r="X48" s="26">
        <v>23.784300000000002</v>
      </c>
      <c r="Y48" s="23" t="s">
        <v>37</v>
      </c>
      <c r="Z48" s="26"/>
      <c r="AA48" s="23"/>
    </row>
    <row r="49" spans="1:27" x14ac:dyDescent="0.25">
      <c r="A49" s="33" t="str">
        <f t="shared" si="2"/>
        <v>Credenz CZ 4979 X</v>
      </c>
      <c r="B49" s="33" t="str">
        <f t="shared" si="3"/>
        <v>R2X</v>
      </c>
      <c r="C49" s="33" t="s">
        <v>196</v>
      </c>
      <c r="D49" s="22">
        <v>61.5867</v>
      </c>
      <c r="E49" s="23" t="s">
        <v>197</v>
      </c>
      <c r="F49" s="26">
        <v>57.835900000000002</v>
      </c>
      <c r="G49" s="23" t="s">
        <v>119</v>
      </c>
      <c r="H49" s="26"/>
      <c r="I49" s="23"/>
      <c r="J49" s="27">
        <v>142.47999999999999</v>
      </c>
      <c r="K49" s="28" t="s">
        <v>198</v>
      </c>
      <c r="L49" s="31">
        <v>137.08000000000001</v>
      </c>
      <c r="M49" s="28" t="s">
        <v>42</v>
      </c>
      <c r="N49" s="31"/>
      <c r="O49" s="28"/>
      <c r="P49" s="22">
        <v>38.606400000000001</v>
      </c>
      <c r="Q49" s="23" t="s">
        <v>199</v>
      </c>
      <c r="R49" s="26">
        <v>38.051099999999998</v>
      </c>
      <c r="S49" s="23" t="s">
        <v>145</v>
      </c>
      <c r="T49" s="26"/>
      <c r="U49" s="23"/>
      <c r="V49" s="22">
        <v>22.252300000000002</v>
      </c>
      <c r="W49" s="23" t="s">
        <v>79</v>
      </c>
      <c r="X49" s="26">
        <v>22.654499999999999</v>
      </c>
      <c r="Y49" s="23" t="s">
        <v>200</v>
      </c>
      <c r="Z49" s="26"/>
      <c r="AA49" s="23"/>
    </row>
    <row r="50" spans="1:27" x14ac:dyDescent="0.25">
      <c r="A50" s="32" t="str">
        <f t="shared" si="2"/>
        <v>Asgrow AG46X6</v>
      </c>
      <c r="B50" s="32" t="str">
        <f t="shared" si="3"/>
        <v>R2X</v>
      </c>
      <c r="C50" s="32" t="s">
        <v>201</v>
      </c>
      <c r="D50" s="22">
        <v>61.531300000000002</v>
      </c>
      <c r="E50" s="23" t="s">
        <v>202</v>
      </c>
      <c r="F50" s="26">
        <v>60.310899999999997</v>
      </c>
      <c r="G50" s="23" t="s">
        <v>127</v>
      </c>
      <c r="H50" s="26">
        <v>58.811399999999999</v>
      </c>
      <c r="I50" s="23" t="s">
        <v>54</v>
      </c>
      <c r="J50" s="27">
        <v>140.66999999999999</v>
      </c>
      <c r="K50" s="28" t="s">
        <v>59</v>
      </c>
      <c r="L50" s="31">
        <v>135.38999999999999</v>
      </c>
      <c r="M50" s="28" t="s">
        <v>121</v>
      </c>
      <c r="N50" s="31">
        <v>135.37</v>
      </c>
      <c r="O50" s="28" t="s">
        <v>64</v>
      </c>
      <c r="P50" s="22">
        <v>39.372399999999999</v>
      </c>
      <c r="Q50" s="23" t="s">
        <v>115</v>
      </c>
      <c r="R50" s="26">
        <v>38.989400000000003</v>
      </c>
      <c r="S50" s="23" t="s">
        <v>131</v>
      </c>
      <c r="T50" s="26">
        <v>39.281700000000001</v>
      </c>
      <c r="U50" s="23" t="s">
        <v>64</v>
      </c>
      <c r="V50" s="22">
        <v>22.3672</v>
      </c>
      <c r="W50" s="23" t="s">
        <v>203</v>
      </c>
      <c r="X50" s="26">
        <v>23.133199999999999</v>
      </c>
      <c r="Y50" s="23" t="s">
        <v>204</v>
      </c>
      <c r="Z50" s="26">
        <v>22.9024</v>
      </c>
      <c r="AA50" s="23" t="s">
        <v>85</v>
      </c>
    </row>
    <row r="51" spans="1:27" x14ac:dyDescent="0.25">
      <c r="A51" s="33" t="str">
        <f t="shared" si="2"/>
        <v>Progeny P4821RX</v>
      </c>
      <c r="B51" s="33" t="str">
        <f t="shared" si="3"/>
        <v>R2X</v>
      </c>
      <c r="C51" s="33" t="s">
        <v>205</v>
      </c>
      <c r="D51" s="22">
        <v>60.776600000000002</v>
      </c>
      <c r="E51" s="23" t="s">
        <v>206</v>
      </c>
      <c r="F51" s="26">
        <v>60.456000000000003</v>
      </c>
      <c r="G51" s="23" t="s">
        <v>127</v>
      </c>
      <c r="H51" s="26"/>
      <c r="I51" s="23"/>
      <c r="J51" s="27">
        <v>142.81</v>
      </c>
      <c r="K51" s="28" t="s">
        <v>84</v>
      </c>
      <c r="L51" s="31">
        <v>137.06</v>
      </c>
      <c r="M51" s="28" t="s">
        <v>89</v>
      </c>
      <c r="N51" s="31"/>
      <c r="O51" s="28"/>
      <c r="P51" s="22">
        <v>39.334099999999999</v>
      </c>
      <c r="Q51" s="23" t="s">
        <v>207</v>
      </c>
      <c r="R51" s="26">
        <v>39.353299999999997</v>
      </c>
      <c r="S51" s="23" t="s">
        <v>102</v>
      </c>
      <c r="T51" s="26"/>
      <c r="U51" s="23"/>
      <c r="V51" s="22">
        <v>22.635300000000001</v>
      </c>
      <c r="W51" s="23" t="s">
        <v>208</v>
      </c>
      <c r="X51" s="26">
        <v>23.0566</v>
      </c>
      <c r="Y51" s="23" t="s">
        <v>209</v>
      </c>
      <c r="Z51" s="26"/>
      <c r="AA51" s="23"/>
    </row>
    <row r="52" spans="1:27" x14ac:dyDescent="0.25">
      <c r="A52" s="33" t="str">
        <f t="shared" si="2"/>
        <v>Armor A49-D14</v>
      </c>
      <c r="B52" s="33" t="str">
        <f t="shared" si="3"/>
        <v>R2X</v>
      </c>
      <c r="C52" s="33" t="s">
        <v>210</v>
      </c>
      <c r="D52" s="22">
        <v>60.733899999999998</v>
      </c>
      <c r="E52" s="23" t="s">
        <v>206</v>
      </c>
      <c r="F52" s="26"/>
      <c r="G52" s="23"/>
      <c r="H52" s="26"/>
      <c r="I52" s="23"/>
      <c r="J52" s="27">
        <v>142.24</v>
      </c>
      <c r="K52" s="28" t="s">
        <v>95</v>
      </c>
      <c r="L52" s="31"/>
      <c r="M52" s="28"/>
      <c r="N52" s="31"/>
      <c r="O52" s="28"/>
      <c r="P52" s="22">
        <v>38.836199999999998</v>
      </c>
      <c r="Q52" s="23" t="s">
        <v>182</v>
      </c>
      <c r="R52" s="26"/>
      <c r="S52" s="23"/>
      <c r="T52" s="26"/>
      <c r="U52" s="23"/>
      <c r="V52" s="22">
        <v>22.941700000000001</v>
      </c>
      <c r="W52" s="23" t="s">
        <v>111</v>
      </c>
      <c r="X52" s="26"/>
      <c r="Y52" s="23"/>
      <c r="Z52" s="26"/>
      <c r="AA52" s="23"/>
    </row>
    <row r="53" spans="1:27" x14ac:dyDescent="0.25">
      <c r="A53" s="37" t="str">
        <f t="shared" si="2"/>
        <v>GoSoy 481E19</v>
      </c>
      <c r="B53" s="32" t="str">
        <f t="shared" si="3"/>
        <v>E3</v>
      </c>
      <c r="C53" s="32" t="s">
        <v>211</v>
      </c>
      <c r="D53" s="22">
        <v>60.525300000000001</v>
      </c>
      <c r="E53" s="23" t="s">
        <v>212</v>
      </c>
      <c r="F53" s="26"/>
      <c r="G53" s="23"/>
      <c r="H53" s="26"/>
      <c r="I53" s="23"/>
      <c r="J53" s="27">
        <v>142.29</v>
      </c>
      <c r="K53" s="28" t="s">
        <v>137</v>
      </c>
      <c r="L53" s="31"/>
      <c r="M53" s="28"/>
      <c r="N53" s="31"/>
      <c r="O53" s="28"/>
      <c r="P53" s="22">
        <v>39.8703</v>
      </c>
      <c r="Q53" s="23" t="s">
        <v>86</v>
      </c>
      <c r="R53" s="26"/>
      <c r="S53" s="23"/>
      <c r="T53" s="26"/>
      <c r="U53" s="23"/>
      <c r="V53" s="22">
        <v>22.290600000000001</v>
      </c>
      <c r="W53" s="23" t="s">
        <v>52</v>
      </c>
      <c r="X53" s="26"/>
      <c r="Y53" s="23"/>
      <c r="Z53" s="26"/>
      <c r="AA53" s="23"/>
    </row>
    <row r="54" spans="1:27" x14ac:dyDescent="0.25">
      <c r="A54" s="33" t="str">
        <f t="shared" si="2"/>
        <v>Dyna-Gro S49EN79</v>
      </c>
      <c r="B54" s="33" t="str">
        <f t="shared" si="3"/>
        <v>E3</v>
      </c>
      <c r="C54" s="33" t="s">
        <v>213</v>
      </c>
      <c r="D54" s="22">
        <v>60.523499999999999</v>
      </c>
      <c r="E54" s="23" t="s">
        <v>212</v>
      </c>
      <c r="F54" s="26">
        <v>57.635100000000001</v>
      </c>
      <c r="G54" s="23" t="s">
        <v>119</v>
      </c>
      <c r="H54" s="26"/>
      <c r="I54" s="23"/>
      <c r="J54" s="27">
        <v>144.05000000000001</v>
      </c>
      <c r="K54" s="28" t="s">
        <v>37</v>
      </c>
      <c r="L54" s="31">
        <v>137.94</v>
      </c>
      <c r="M54" s="28" t="s">
        <v>44</v>
      </c>
      <c r="N54" s="31"/>
      <c r="O54" s="28"/>
      <c r="P54" s="22">
        <v>40.751199999999997</v>
      </c>
      <c r="Q54" s="23" t="s">
        <v>42</v>
      </c>
      <c r="R54" s="26">
        <v>40.502299999999998</v>
      </c>
      <c r="S54" s="23" t="s">
        <v>36</v>
      </c>
      <c r="T54" s="26"/>
      <c r="U54" s="23"/>
      <c r="V54" s="22">
        <v>22.1374</v>
      </c>
      <c r="W54" s="23" t="s">
        <v>134</v>
      </c>
      <c r="X54" s="26">
        <v>22.520399999999999</v>
      </c>
      <c r="Y54" s="23" t="s">
        <v>71</v>
      </c>
      <c r="Z54" s="26"/>
      <c r="AA54" s="23"/>
    </row>
    <row r="55" spans="1:27" x14ac:dyDescent="0.25">
      <c r="A55" s="32" t="str">
        <f t="shared" si="2"/>
        <v>GoSoy 48C17S</v>
      </c>
      <c r="B55" s="32" t="str">
        <f t="shared" si="3"/>
        <v>STS</v>
      </c>
      <c r="C55" s="32" t="s">
        <v>214</v>
      </c>
      <c r="D55" s="22">
        <v>60.455300000000001</v>
      </c>
      <c r="E55" s="23" t="s">
        <v>212</v>
      </c>
      <c r="F55" s="26"/>
      <c r="G55" s="23"/>
      <c r="H55" s="26"/>
      <c r="I55" s="23"/>
      <c r="J55" s="27">
        <v>140.71</v>
      </c>
      <c r="K55" s="28" t="s">
        <v>59</v>
      </c>
      <c r="L55" s="31"/>
      <c r="M55" s="28"/>
      <c r="N55" s="31"/>
      <c r="O55" s="28"/>
      <c r="P55" s="22">
        <v>40.712899999999998</v>
      </c>
      <c r="Q55" s="23" t="s">
        <v>140</v>
      </c>
      <c r="R55" s="26"/>
      <c r="S55" s="23"/>
      <c r="T55" s="26"/>
      <c r="U55" s="23"/>
      <c r="V55" s="22">
        <v>22.0991</v>
      </c>
      <c r="W55" s="23" t="s">
        <v>110</v>
      </c>
      <c r="X55" s="26"/>
      <c r="Y55" s="23"/>
      <c r="Z55" s="26"/>
      <c r="AA55" s="23"/>
    </row>
    <row r="56" spans="1:27" x14ac:dyDescent="0.25">
      <c r="A56" s="33" t="str">
        <f t="shared" si="2"/>
        <v>Progeny P4602LR</v>
      </c>
      <c r="B56" s="33" t="str">
        <f t="shared" si="3"/>
        <v>LLGT27</v>
      </c>
      <c r="C56" s="33" t="s">
        <v>215</v>
      </c>
      <c r="D56" s="22">
        <v>60.398000000000003</v>
      </c>
      <c r="E56" s="23" t="s">
        <v>212</v>
      </c>
      <c r="F56" s="26"/>
      <c r="G56" s="23"/>
      <c r="H56" s="26"/>
      <c r="I56" s="23"/>
      <c r="J56" s="27">
        <v>136.57</v>
      </c>
      <c r="K56" s="28" t="s">
        <v>216</v>
      </c>
      <c r="L56" s="31"/>
      <c r="M56" s="28"/>
      <c r="N56" s="31"/>
      <c r="O56" s="28"/>
      <c r="P56" s="22">
        <v>40.674599999999998</v>
      </c>
      <c r="Q56" s="23" t="s">
        <v>140</v>
      </c>
      <c r="R56" s="26"/>
      <c r="S56" s="23"/>
      <c r="T56" s="26"/>
      <c r="U56" s="23"/>
      <c r="V56" s="22">
        <v>22.4438</v>
      </c>
      <c r="W56" s="23" t="s">
        <v>107</v>
      </c>
      <c r="X56" s="26"/>
      <c r="Y56" s="23"/>
      <c r="Z56" s="26"/>
      <c r="AA56" s="23"/>
    </row>
    <row r="57" spans="1:27" x14ac:dyDescent="0.25">
      <c r="A57" s="33" t="str">
        <f t="shared" si="2"/>
        <v>Progeny P4902E3</v>
      </c>
      <c r="B57" s="33" t="str">
        <f t="shared" si="3"/>
        <v>E3</v>
      </c>
      <c r="C57" s="33" t="s">
        <v>217</v>
      </c>
      <c r="D57" s="22">
        <v>60.263100000000001</v>
      </c>
      <c r="E57" s="23" t="s">
        <v>132</v>
      </c>
      <c r="F57" s="26"/>
      <c r="G57" s="23"/>
      <c r="H57" s="26"/>
      <c r="I57" s="23"/>
      <c r="J57" s="27">
        <v>142.94999999999999</v>
      </c>
      <c r="K57" s="28" t="s">
        <v>81</v>
      </c>
      <c r="L57" s="31"/>
      <c r="M57" s="28"/>
      <c r="N57" s="31"/>
      <c r="O57" s="28"/>
      <c r="P57" s="22">
        <v>40.5214</v>
      </c>
      <c r="Q57" s="23" t="s">
        <v>49</v>
      </c>
      <c r="R57" s="26"/>
      <c r="S57" s="23"/>
      <c r="T57" s="26"/>
      <c r="U57" s="23"/>
      <c r="V57" s="22">
        <v>22.0608</v>
      </c>
      <c r="W57" s="23" t="s">
        <v>175</v>
      </c>
      <c r="X57" s="26"/>
      <c r="Y57" s="23"/>
      <c r="Z57" s="26"/>
      <c r="AA57" s="23"/>
    </row>
    <row r="58" spans="1:27" x14ac:dyDescent="0.25">
      <c r="A58" s="32" t="str">
        <f t="shared" si="2"/>
        <v>Credenz CZ 4730 X</v>
      </c>
      <c r="B58" s="32" t="str">
        <f t="shared" si="3"/>
        <v>R2X</v>
      </c>
      <c r="C58" s="32" t="s">
        <v>218</v>
      </c>
      <c r="D58" s="22">
        <v>60.159700000000001</v>
      </c>
      <c r="E58" s="23" t="s">
        <v>79</v>
      </c>
      <c r="F58" s="26"/>
      <c r="G58" s="23"/>
      <c r="H58" s="26"/>
      <c r="I58" s="23"/>
      <c r="J58" s="27">
        <v>138.38</v>
      </c>
      <c r="K58" s="28" t="s">
        <v>87</v>
      </c>
      <c r="L58" s="31"/>
      <c r="M58" s="28"/>
      <c r="N58" s="31"/>
      <c r="O58" s="28"/>
      <c r="P58" s="22">
        <v>39.180900000000001</v>
      </c>
      <c r="Q58" s="23" t="s">
        <v>62</v>
      </c>
      <c r="R58" s="26"/>
      <c r="S58" s="23"/>
      <c r="T58" s="26"/>
      <c r="U58" s="23"/>
      <c r="V58" s="22">
        <v>22.865100000000002</v>
      </c>
      <c r="W58" s="23" t="s">
        <v>53</v>
      </c>
      <c r="X58" s="26"/>
      <c r="Y58" s="23"/>
      <c r="Z58" s="26"/>
      <c r="AA58" s="23"/>
    </row>
    <row r="59" spans="1:27" x14ac:dyDescent="0.25">
      <c r="A59" s="32" t="str">
        <f t="shared" si="2"/>
        <v>Credenz CZ 4810 X</v>
      </c>
      <c r="B59" s="32" t="str">
        <f t="shared" si="3"/>
        <v>R2X</v>
      </c>
      <c r="C59" s="32" t="s">
        <v>219</v>
      </c>
      <c r="D59" s="22">
        <v>59.997999999999998</v>
      </c>
      <c r="E59" s="23" t="s">
        <v>183</v>
      </c>
      <c r="F59" s="26"/>
      <c r="G59" s="23"/>
      <c r="H59" s="26"/>
      <c r="I59" s="34"/>
      <c r="J59" s="27">
        <v>139.57</v>
      </c>
      <c r="K59" s="28" t="s">
        <v>169</v>
      </c>
      <c r="L59" s="31"/>
      <c r="M59" s="28"/>
      <c r="N59" s="31"/>
      <c r="O59" s="28"/>
      <c r="P59" s="22">
        <v>39.142600000000002</v>
      </c>
      <c r="Q59" s="23" t="s">
        <v>65</v>
      </c>
      <c r="R59" s="26"/>
      <c r="S59" s="23"/>
      <c r="T59" s="26"/>
      <c r="U59" s="23"/>
      <c r="V59" s="22">
        <v>22.903400000000001</v>
      </c>
      <c r="W59" s="23" t="s">
        <v>121</v>
      </c>
      <c r="X59" s="26"/>
      <c r="Y59" s="23"/>
      <c r="Z59" s="26"/>
      <c r="AA59" s="23"/>
    </row>
    <row r="60" spans="1:27" x14ac:dyDescent="0.25">
      <c r="A60" s="32" t="str">
        <f t="shared" si="2"/>
        <v xml:space="preserve">VA V16-0293 </v>
      </c>
      <c r="B60" s="32" t="str">
        <f t="shared" si="3"/>
        <v>Conv.</v>
      </c>
      <c r="C60" s="32" t="s">
        <v>220</v>
      </c>
      <c r="D60" s="22">
        <v>59.901299999999999</v>
      </c>
      <c r="E60" s="23" t="s">
        <v>183</v>
      </c>
      <c r="F60" s="26"/>
      <c r="G60" s="23"/>
      <c r="H60" s="26"/>
      <c r="I60" s="23"/>
      <c r="J60" s="27">
        <v>141.62</v>
      </c>
      <c r="K60" s="28" t="s">
        <v>221</v>
      </c>
      <c r="L60" s="31"/>
      <c r="M60" s="28"/>
      <c r="N60" s="31"/>
      <c r="O60" s="28"/>
      <c r="P60" s="22">
        <v>37.036099999999998</v>
      </c>
      <c r="Q60" s="23" t="s">
        <v>222</v>
      </c>
      <c r="R60" s="26"/>
      <c r="S60" s="23"/>
      <c r="T60" s="26"/>
      <c r="U60" s="23"/>
      <c r="V60" s="22">
        <v>23.477900000000002</v>
      </c>
      <c r="W60" s="23" t="s">
        <v>44</v>
      </c>
      <c r="X60" s="26"/>
      <c r="Y60" s="23"/>
      <c r="Z60" s="26"/>
      <c r="AA60" s="23"/>
    </row>
    <row r="61" spans="1:27" x14ac:dyDescent="0.25">
      <c r="A61" s="36" t="str">
        <f t="shared" si="2"/>
        <v>GoSoy GT Ireane</v>
      </c>
      <c r="B61" s="33" t="str">
        <f t="shared" si="3"/>
        <v>RR1</v>
      </c>
      <c r="C61" s="33" t="s">
        <v>223</v>
      </c>
      <c r="D61" s="22">
        <v>59.860100000000003</v>
      </c>
      <c r="E61" s="23" t="s">
        <v>183</v>
      </c>
      <c r="F61" s="26"/>
      <c r="G61" s="23"/>
      <c r="H61" s="26"/>
      <c r="I61" s="34"/>
      <c r="J61" s="27">
        <v>144.05000000000001</v>
      </c>
      <c r="K61" s="28" t="s">
        <v>37</v>
      </c>
      <c r="L61" s="31"/>
      <c r="M61" s="28"/>
      <c r="N61" s="31"/>
      <c r="O61" s="28"/>
      <c r="P61" s="22">
        <v>40.138399999999997</v>
      </c>
      <c r="Q61" s="23" t="s">
        <v>111</v>
      </c>
      <c r="R61" s="26"/>
      <c r="S61" s="23"/>
      <c r="T61" s="26"/>
      <c r="U61" s="23"/>
      <c r="V61" s="22">
        <v>21.7544</v>
      </c>
      <c r="W61" s="23" t="s">
        <v>180</v>
      </c>
      <c r="X61" s="26"/>
      <c r="Y61" s="23"/>
      <c r="Z61" s="26"/>
      <c r="AA61" s="23"/>
    </row>
    <row r="62" spans="1:27" ht="12.75" customHeight="1" x14ac:dyDescent="0.25">
      <c r="A62" s="32" t="str">
        <f t="shared" si="2"/>
        <v>MO S16-7922C</v>
      </c>
      <c r="B62" s="32" t="str">
        <f t="shared" si="3"/>
        <v>Conv.</v>
      </c>
      <c r="C62" s="32" t="s">
        <v>224</v>
      </c>
      <c r="D62" s="22">
        <v>59.698900000000002</v>
      </c>
      <c r="E62" s="23" t="s">
        <v>225</v>
      </c>
      <c r="F62" s="26"/>
      <c r="G62" s="23"/>
      <c r="H62" s="26"/>
      <c r="I62" s="34"/>
      <c r="J62" s="27">
        <v>143.86000000000001</v>
      </c>
      <c r="K62" s="28" t="s">
        <v>44</v>
      </c>
      <c r="L62" s="31"/>
      <c r="M62" s="28"/>
      <c r="N62" s="31"/>
      <c r="O62" s="35"/>
      <c r="P62" s="22">
        <v>39.334099999999999</v>
      </c>
      <c r="Q62" s="23" t="s">
        <v>207</v>
      </c>
      <c r="R62" s="26"/>
      <c r="S62" s="23"/>
      <c r="T62" s="26"/>
      <c r="U62" s="23"/>
      <c r="V62" s="22">
        <v>22.252300000000002</v>
      </c>
      <c r="W62" s="23" t="s">
        <v>79</v>
      </c>
      <c r="X62" s="26"/>
      <c r="Y62" s="23"/>
      <c r="Z62" s="26"/>
      <c r="AA62" s="23"/>
    </row>
    <row r="63" spans="1:27" x14ac:dyDescent="0.25">
      <c r="A63" s="33" t="str">
        <f t="shared" si="2"/>
        <v>AGS GS47X19</v>
      </c>
      <c r="B63" s="33" t="str">
        <f t="shared" si="3"/>
        <v>R2X</v>
      </c>
      <c r="C63" s="33" t="s">
        <v>226</v>
      </c>
      <c r="D63" s="22">
        <v>59.654800000000002</v>
      </c>
      <c r="E63" s="23" t="s">
        <v>225</v>
      </c>
      <c r="F63" s="26"/>
      <c r="G63" s="23"/>
      <c r="H63" s="26"/>
      <c r="I63" s="23"/>
      <c r="J63" s="27">
        <v>141.13999999999999</v>
      </c>
      <c r="K63" s="28" t="s">
        <v>227</v>
      </c>
      <c r="L63" s="31"/>
      <c r="M63" s="28"/>
      <c r="N63" s="31"/>
      <c r="O63" s="28"/>
      <c r="P63" s="22">
        <v>39.640500000000003</v>
      </c>
      <c r="Q63" s="23" t="s">
        <v>151</v>
      </c>
      <c r="R63" s="26"/>
      <c r="S63" s="23"/>
      <c r="T63" s="26"/>
      <c r="U63" s="23"/>
      <c r="V63" s="22">
        <v>22.7119</v>
      </c>
      <c r="W63" s="23" t="s">
        <v>101</v>
      </c>
      <c r="X63" s="26"/>
      <c r="Y63" s="23"/>
      <c r="Z63" s="26"/>
      <c r="AA63" s="23"/>
    </row>
    <row r="64" spans="1:27" ht="12.75" customHeight="1" x14ac:dyDescent="0.25">
      <c r="A64" s="33" t="str">
        <f t="shared" si="2"/>
        <v>USG 7491ETS</v>
      </c>
      <c r="B64" s="33" t="str">
        <f t="shared" si="3"/>
        <v>E3, STS</v>
      </c>
      <c r="C64" s="33" t="s">
        <v>228</v>
      </c>
      <c r="D64" s="22">
        <v>59.535200000000003</v>
      </c>
      <c r="E64" s="23" t="s">
        <v>225</v>
      </c>
      <c r="F64" s="26"/>
      <c r="G64" s="23"/>
      <c r="H64" s="26"/>
      <c r="I64" s="23"/>
      <c r="J64" s="27">
        <v>142.66999999999999</v>
      </c>
      <c r="K64" s="28" t="s">
        <v>179</v>
      </c>
      <c r="L64" s="31"/>
      <c r="M64" s="28"/>
      <c r="N64" s="31"/>
      <c r="O64" s="28"/>
      <c r="P64" s="22">
        <v>40.789499999999997</v>
      </c>
      <c r="Q64" s="23" t="s">
        <v>42</v>
      </c>
      <c r="R64" s="26"/>
      <c r="S64" s="23"/>
      <c r="T64" s="26"/>
      <c r="U64" s="23"/>
      <c r="V64" s="22">
        <v>21.5246</v>
      </c>
      <c r="W64" s="23" t="s">
        <v>171</v>
      </c>
      <c r="X64" s="26"/>
      <c r="Y64" s="23"/>
      <c r="Z64" s="26"/>
      <c r="AA64" s="23"/>
    </row>
    <row r="65" spans="1:29" x14ac:dyDescent="0.25">
      <c r="A65" s="32" t="str">
        <f t="shared" si="2"/>
        <v>Local Seed Co. LS4706GL</v>
      </c>
      <c r="B65" s="32" t="str">
        <f t="shared" si="3"/>
        <v>GT, LL</v>
      </c>
      <c r="C65" s="32" t="s">
        <v>229</v>
      </c>
      <c r="D65" s="22">
        <v>59.311900000000001</v>
      </c>
      <c r="E65" s="23" t="s">
        <v>225</v>
      </c>
      <c r="F65" s="26"/>
      <c r="G65" s="23"/>
      <c r="H65" s="26"/>
      <c r="I65" s="23"/>
      <c r="J65" s="27">
        <v>137.52000000000001</v>
      </c>
      <c r="K65" s="28" t="s">
        <v>171</v>
      </c>
      <c r="L65" s="31"/>
      <c r="M65" s="28"/>
      <c r="N65" s="31"/>
      <c r="O65" s="28"/>
      <c r="P65" s="22">
        <v>41.057600000000001</v>
      </c>
      <c r="Q65" s="23" t="s">
        <v>85</v>
      </c>
      <c r="R65" s="26"/>
      <c r="S65" s="23"/>
      <c r="T65" s="26"/>
      <c r="U65" s="23"/>
      <c r="V65" s="22">
        <v>22.4055</v>
      </c>
      <c r="W65" s="23" t="s">
        <v>107</v>
      </c>
      <c r="X65" s="26"/>
      <c r="Y65" s="23"/>
      <c r="Z65" s="26"/>
      <c r="AA65" s="23"/>
    </row>
    <row r="66" spans="1:29" x14ac:dyDescent="0.25">
      <c r="A66" s="33" t="str">
        <f t="shared" si="2"/>
        <v>DONMARIO Seeds DM 48E73</v>
      </c>
      <c r="B66" s="33" t="str">
        <f t="shared" si="3"/>
        <v>E3</v>
      </c>
      <c r="C66" s="33" t="s">
        <v>230</v>
      </c>
      <c r="D66" s="22">
        <v>59.267600000000002</v>
      </c>
      <c r="E66" s="23" t="s">
        <v>38</v>
      </c>
      <c r="F66" s="26"/>
      <c r="G66" s="23"/>
      <c r="H66" s="26"/>
      <c r="I66" s="34"/>
      <c r="J66" s="27">
        <v>140.94999999999999</v>
      </c>
      <c r="K66" s="28" t="s">
        <v>68</v>
      </c>
      <c r="L66" s="31"/>
      <c r="M66" s="28"/>
      <c r="N66" s="31"/>
      <c r="O66" s="28"/>
      <c r="P66" s="22">
        <v>38.261699999999998</v>
      </c>
      <c r="Q66" s="23" t="s">
        <v>113</v>
      </c>
      <c r="R66" s="26"/>
      <c r="S66" s="23"/>
      <c r="T66" s="26"/>
      <c r="U66" s="23"/>
      <c r="V66" s="22">
        <v>23.094899999999999</v>
      </c>
      <c r="W66" s="23" t="s">
        <v>102</v>
      </c>
      <c r="X66" s="26"/>
      <c r="Y66" s="23"/>
      <c r="Z66" s="26"/>
      <c r="AA66" s="23"/>
    </row>
    <row r="67" spans="1:29" x14ac:dyDescent="0.25">
      <c r="A67" s="33" t="str">
        <f t="shared" si="2"/>
        <v>MO S16-5540R</v>
      </c>
      <c r="B67" s="33" t="str">
        <f t="shared" si="3"/>
        <v>RR</v>
      </c>
      <c r="C67" s="33" t="s">
        <v>231</v>
      </c>
      <c r="D67" s="22">
        <v>59.163499999999999</v>
      </c>
      <c r="E67" s="23" t="s">
        <v>38</v>
      </c>
      <c r="F67" s="26"/>
      <c r="G67" s="23"/>
      <c r="H67" s="26"/>
      <c r="I67" s="23"/>
      <c r="J67" s="27">
        <v>142.62</v>
      </c>
      <c r="K67" s="28" t="s">
        <v>232</v>
      </c>
      <c r="L67" s="31"/>
      <c r="M67" s="28"/>
      <c r="N67" s="31"/>
      <c r="O67" s="28"/>
      <c r="P67" s="22">
        <v>41.019300000000001</v>
      </c>
      <c r="Q67" s="23" t="s">
        <v>50</v>
      </c>
      <c r="R67" s="26"/>
      <c r="S67" s="23"/>
      <c r="T67" s="26"/>
      <c r="U67" s="23"/>
      <c r="V67" s="22">
        <v>21.371400000000001</v>
      </c>
      <c r="W67" s="23" t="s">
        <v>216</v>
      </c>
      <c r="X67" s="26"/>
      <c r="Y67" s="23"/>
      <c r="Z67" s="26"/>
      <c r="AA67" s="23"/>
    </row>
    <row r="68" spans="1:29" x14ac:dyDescent="0.25">
      <c r="A68" s="32" t="str">
        <f t="shared" si="2"/>
        <v>USG 7480XT</v>
      </c>
      <c r="B68" s="32" t="str">
        <f t="shared" si="3"/>
        <v>R2X</v>
      </c>
      <c r="C68" s="32" t="s">
        <v>233</v>
      </c>
      <c r="D68" s="22">
        <v>57.704500000000003</v>
      </c>
      <c r="E68" s="23" t="s">
        <v>169</v>
      </c>
      <c r="F68" s="26">
        <v>57.864600000000003</v>
      </c>
      <c r="G68" s="23" t="s">
        <v>119</v>
      </c>
      <c r="H68" s="26"/>
      <c r="I68" s="23"/>
      <c r="J68" s="27">
        <v>141.76</v>
      </c>
      <c r="K68" s="28" t="s">
        <v>156</v>
      </c>
      <c r="L68" s="31">
        <v>135.94</v>
      </c>
      <c r="M68" s="28" t="s">
        <v>209</v>
      </c>
      <c r="N68" s="31"/>
      <c r="O68" s="28"/>
      <c r="P68" s="22">
        <v>40.329900000000002</v>
      </c>
      <c r="Q68" s="23" t="s">
        <v>57</v>
      </c>
      <c r="R68" s="26">
        <v>40.081000000000003</v>
      </c>
      <c r="S68" s="23" t="s">
        <v>37</v>
      </c>
      <c r="T68" s="26"/>
      <c r="U68" s="23"/>
      <c r="V68" s="22">
        <v>22.4438</v>
      </c>
      <c r="W68" s="23" t="s">
        <v>107</v>
      </c>
      <c r="X68" s="26">
        <v>22.788499999999999</v>
      </c>
      <c r="Y68" s="23" t="s">
        <v>234</v>
      </c>
      <c r="Z68" s="26"/>
      <c r="AA68" s="23"/>
    </row>
    <row r="69" spans="1:29" x14ac:dyDescent="0.25">
      <c r="A69" s="33" t="str">
        <f t="shared" ref="A69:A76" si="4">VLOOKUP(C69,VL_SOY_2020,2,FALSE)</f>
        <v>USG 7471ETS</v>
      </c>
      <c r="B69" s="33" t="str">
        <f t="shared" ref="B69:B76" si="5">VLOOKUP(C69,VL_SOY_2020,4,FALSE)</f>
        <v>E3, STS</v>
      </c>
      <c r="C69" s="33" t="s">
        <v>235</v>
      </c>
      <c r="D69" s="22">
        <v>57.500100000000003</v>
      </c>
      <c r="E69" s="23" t="s">
        <v>74</v>
      </c>
      <c r="F69" s="26"/>
      <c r="G69" s="23"/>
      <c r="H69" s="26"/>
      <c r="I69" s="23"/>
      <c r="J69" s="27">
        <v>138.24</v>
      </c>
      <c r="K69" s="28" t="s">
        <v>70</v>
      </c>
      <c r="L69" s="31"/>
      <c r="M69" s="28"/>
      <c r="N69" s="31"/>
      <c r="O69" s="28"/>
      <c r="P69" s="22">
        <v>39.755400000000002</v>
      </c>
      <c r="Q69" s="23" t="s">
        <v>236</v>
      </c>
      <c r="R69" s="26"/>
      <c r="S69" s="23"/>
      <c r="T69" s="26"/>
      <c r="U69" s="23"/>
      <c r="V69" s="22">
        <v>21.984200000000001</v>
      </c>
      <c r="W69" s="23" t="s">
        <v>237</v>
      </c>
      <c r="X69" s="26"/>
      <c r="Y69" s="23"/>
      <c r="Z69" s="26"/>
      <c r="AA69" s="23"/>
    </row>
    <row r="70" spans="1:29" x14ac:dyDescent="0.25">
      <c r="A70" s="33" t="str">
        <f t="shared" si="4"/>
        <v>Credenz CZ 4770 X</v>
      </c>
      <c r="B70" s="33" t="str">
        <f t="shared" si="5"/>
        <v>R2X</v>
      </c>
      <c r="C70" s="33" t="s">
        <v>238</v>
      </c>
      <c r="D70" s="22">
        <v>57.451999999999998</v>
      </c>
      <c r="E70" s="23" t="s">
        <v>74</v>
      </c>
      <c r="F70" s="26"/>
      <c r="G70" s="23"/>
      <c r="H70" s="26"/>
      <c r="I70" s="23"/>
      <c r="J70" s="27">
        <v>140.52000000000001</v>
      </c>
      <c r="K70" s="28" t="s">
        <v>59</v>
      </c>
      <c r="L70" s="31"/>
      <c r="M70" s="28"/>
      <c r="N70" s="31"/>
      <c r="O70" s="28"/>
      <c r="P70" s="22">
        <v>39.640500000000003</v>
      </c>
      <c r="Q70" s="23" t="s">
        <v>151</v>
      </c>
      <c r="R70" s="26"/>
      <c r="S70" s="23"/>
      <c r="T70" s="26"/>
      <c r="U70" s="23"/>
      <c r="V70" s="22">
        <v>22.941700000000001</v>
      </c>
      <c r="W70" s="23" t="s">
        <v>111</v>
      </c>
      <c r="X70" s="26"/>
      <c r="Y70" s="23"/>
      <c r="Z70" s="26"/>
      <c r="AA70" s="23"/>
    </row>
    <row r="71" spans="1:29" x14ac:dyDescent="0.25">
      <c r="A71" s="33" t="str">
        <f t="shared" si="4"/>
        <v>Credenz CZ 4600 X</v>
      </c>
      <c r="B71" s="33" t="str">
        <f t="shared" si="5"/>
        <v>R2X</v>
      </c>
      <c r="C71" s="33" t="s">
        <v>239</v>
      </c>
      <c r="D71" s="22">
        <v>57.233400000000003</v>
      </c>
      <c r="E71" s="23" t="s">
        <v>78</v>
      </c>
      <c r="F71" s="26"/>
      <c r="G71" s="23"/>
      <c r="H71" s="26"/>
      <c r="I71" s="23"/>
      <c r="J71" s="27">
        <v>137.57</v>
      </c>
      <c r="K71" s="28" t="s">
        <v>105</v>
      </c>
      <c r="L71" s="31"/>
      <c r="M71" s="28"/>
      <c r="N71" s="31"/>
      <c r="O71" s="28"/>
      <c r="P71" s="22">
        <v>40.138399999999997</v>
      </c>
      <c r="Q71" s="23" t="s">
        <v>111</v>
      </c>
      <c r="R71" s="26"/>
      <c r="S71" s="23"/>
      <c r="T71" s="26"/>
      <c r="U71" s="23"/>
      <c r="V71" s="22">
        <v>21.869299999999999</v>
      </c>
      <c r="W71" s="23" t="s">
        <v>125</v>
      </c>
      <c r="X71" s="26"/>
      <c r="Y71" s="23"/>
      <c r="Z71" s="26"/>
      <c r="AA71" s="23"/>
    </row>
    <row r="72" spans="1:29" x14ac:dyDescent="0.25">
      <c r="A72" s="32" t="str">
        <f t="shared" si="4"/>
        <v>DONMARIO Seeds DM 49X13</v>
      </c>
      <c r="B72" s="32" t="str">
        <f t="shared" si="5"/>
        <v>R2X</v>
      </c>
      <c r="C72" s="32" t="s">
        <v>240</v>
      </c>
      <c r="D72" s="22">
        <v>56.881799999999998</v>
      </c>
      <c r="E72" s="23" t="s">
        <v>241</v>
      </c>
      <c r="F72" s="26"/>
      <c r="G72" s="23"/>
      <c r="H72" s="26"/>
      <c r="I72" s="23"/>
      <c r="J72" s="27">
        <v>143.33000000000001</v>
      </c>
      <c r="K72" s="28" t="s">
        <v>61</v>
      </c>
      <c r="L72" s="31"/>
      <c r="M72" s="28"/>
      <c r="N72" s="31"/>
      <c r="O72" s="28"/>
      <c r="P72" s="22">
        <v>38.683</v>
      </c>
      <c r="Q72" s="23" t="s">
        <v>47</v>
      </c>
      <c r="R72" s="26"/>
      <c r="S72" s="23"/>
      <c r="T72" s="26"/>
      <c r="U72" s="23"/>
      <c r="V72" s="22">
        <v>22.98</v>
      </c>
      <c r="W72" s="23" t="s">
        <v>57</v>
      </c>
      <c r="X72" s="26"/>
      <c r="Y72" s="23"/>
      <c r="Z72" s="26"/>
      <c r="AA72" s="23"/>
    </row>
    <row r="73" spans="1:29" x14ac:dyDescent="0.25">
      <c r="A73" s="32" t="str">
        <f t="shared" si="4"/>
        <v xml:space="preserve">AR R16-259 </v>
      </c>
      <c r="B73" s="32" t="str">
        <f t="shared" si="5"/>
        <v>Conv.</v>
      </c>
      <c r="C73" s="32" t="s">
        <v>242</v>
      </c>
      <c r="D73" s="22">
        <v>55.167099999999998</v>
      </c>
      <c r="E73" s="23" t="s">
        <v>243</v>
      </c>
      <c r="F73" s="26"/>
      <c r="G73" s="23"/>
      <c r="H73" s="26"/>
      <c r="I73" s="23"/>
      <c r="J73" s="27">
        <v>138.66999999999999</v>
      </c>
      <c r="K73" s="28" t="s">
        <v>125</v>
      </c>
      <c r="L73" s="31"/>
      <c r="M73" s="28"/>
      <c r="N73" s="31"/>
      <c r="O73" s="28"/>
      <c r="P73" s="22">
        <v>39.563899999999997</v>
      </c>
      <c r="Q73" s="23" t="s">
        <v>151</v>
      </c>
      <c r="R73" s="26"/>
      <c r="S73" s="23"/>
      <c r="T73" s="26"/>
      <c r="U73" s="23"/>
      <c r="V73" s="22">
        <v>22.175699999999999</v>
      </c>
      <c r="W73" s="23" t="s">
        <v>65</v>
      </c>
      <c r="X73" s="26"/>
      <c r="Y73" s="23"/>
      <c r="Z73" s="26"/>
      <c r="AA73" s="23"/>
    </row>
    <row r="74" spans="1:29" ht="12.75" customHeight="1" x14ac:dyDescent="0.25">
      <c r="A74" s="32" t="str">
        <f t="shared" si="4"/>
        <v>VA V17-0462</v>
      </c>
      <c r="B74" s="32" t="str">
        <f t="shared" si="5"/>
        <v>Conv.</v>
      </c>
      <c r="C74" s="32" t="s">
        <v>244</v>
      </c>
      <c r="D74" s="22">
        <v>54.243600000000001</v>
      </c>
      <c r="E74" s="23" t="s">
        <v>245</v>
      </c>
      <c r="F74" s="26"/>
      <c r="G74" s="23"/>
      <c r="H74" s="26"/>
      <c r="I74" s="23"/>
      <c r="J74" s="27">
        <v>141.43</v>
      </c>
      <c r="K74" s="28" t="s">
        <v>106</v>
      </c>
      <c r="L74" s="31"/>
      <c r="M74" s="28"/>
      <c r="N74" s="31"/>
      <c r="O74" s="28"/>
      <c r="P74" s="22">
        <v>41.057600000000001</v>
      </c>
      <c r="Q74" s="23" t="s">
        <v>85</v>
      </c>
      <c r="R74" s="26"/>
      <c r="S74" s="23"/>
      <c r="T74" s="26"/>
      <c r="U74" s="23"/>
      <c r="V74" s="22">
        <v>22.635300000000001</v>
      </c>
      <c r="W74" s="23" t="s">
        <v>208</v>
      </c>
      <c r="X74" s="26"/>
      <c r="Y74" s="23"/>
      <c r="Z74" s="26"/>
      <c r="AA74" s="23"/>
    </row>
    <row r="75" spans="1:29" x14ac:dyDescent="0.25">
      <c r="A75" s="32" t="str">
        <f t="shared" si="4"/>
        <v>TN Exp TN18-4110</v>
      </c>
      <c r="B75" s="32" t="str">
        <f t="shared" si="5"/>
        <v>Conv.</v>
      </c>
      <c r="C75" s="32" t="s">
        <v>246</v>
      </c>
      <c r="D75" s="22">
        <v>50.922600000000003</v>
      </c>
      <c r="E75" s="23" t="s">
        <v>247</v>
      </c>
      <c r="F75" s="26"/>
      <c r="G75" s="23"/>
      <c r="H75" s="26"/>
      <c r="I75" s="34"/>
      <c r="J75" s="27">
        <v>142.94999999999999</v>
      </c>
      <c r="K75" s="28" t="s">
        <v>81</v>
      </c>
      <c r="L75" s="31"/>
      <c r="M75" s="28"/>
      <c r="N75" s="31"/>
      <c r="O75" s="35"/>
      <c r="P75" s="22">
        <v>41.785299999999999</v>
      </c>
      <c r="Q75" s="23" t="s">
        <v>36</v>
      </c>
      <c r="R75" s="26"/>
      <c r="S75" s="23"/>
      <c r="T75" s="26"/>
      <c r="U75" s="23"/>
      <c r="V75" s="22">
        <v>21.601199999999999</v>
      </c>
      <c r="W75" s="23" t="s">
        <v>105</v>
      </c>
      <c r="X75" s="26"/>
      <c r="Y75" s="23"/>
      <c r="Z75" s="26"/>
      <c r="AA75" s="23"/>
    </row>
    <row r="76" spans="1:29" ht="12.75" customHeight="1" x14ac:dyDescent="0.25">
      <c r="A76" s="33" t="str">
        <f t="shared" si="4"/>
        <v xml:space="preserve">AR R15-2422 </v>
      </c>
      <c r="B76" s="33" t="str">
        <f t="shared" si="5"/>
        <v>Conv.</v>
      </c>
      <c r="C76" s="33" t="s">
        <v>248</v>
      </c>
      <c r="D76" s="22">
        <v>49.6509</v>
      </c>
      <c r="E76" s="23" t="s">
        <v>249</v>
      </c>
      <c r="F76" s="26"/>
      <c r="G76" s="23"/>
      <c r="H76" s="26"/>
      <c r="I76" s="23"/>
      <c r="J76" s="27">
        <v>138.94999999999999</v>
      </c>
      <c r="K76" s="28" t="s">
        <v>250</v>
      </c>
      <c r="L76" s="31"/>
      <c r="M76" s="28"/>
      <c r="N76" s="31"/>
      <c r="O76" s="28"/>
      <c r="P76" s="22">
        <v>41.823599999999999</v>
      </c>
      <c r="Q76" s="23" t="s">
        <v>36</v>
      </c>
      <c r="R76" s="26"/>
      <c r="S76" s="23"/>
      <c r="T76" s="26"/>
      <c r="U76" s="23"/>
      <c r="V76" s="22">
        <v>21.601199999999999</v>
      </c>
      <c r="W76" s="23" t="s">
        <v>105</v>
      </c>
      <c r="X76" s="26"/>
      <c r="Y76" s="23"/>
      <c r="Z76" s="26"/>
      <c r="AA76" s="23"/>
    </row>
    <row r="77" spans="1:29" ht="12.75" customHeight="1" x14ac:dyDescent="0.25">
      <c r="A77" s="38" t="s">
        <v>251</v>
      </c>
      <c r="B77" s="39"/>
      <c r="C77" s="39"/>
      <c r="D77" s="40">
        <v>62.698099999999997</v>
      </c>
      <c r="E77" s="41"/>
      <c r="F77" s="41">
        <v>61.477699999999999</v>
      </c>
      <c r="G77" s="41"/>
      <c r="H77" s="41">
        <v>61.658099999999997</v>
      </c>
      <c r="I77" s="41"/>
      <c r="J77" s="42">
        <v>140.87</v>
      </c>
      <c r="K77" s="43"/>
      <c r="L77" s="43">
        <v>135.78</v>
      </c>
      <c r="M77" s="43"/>
      <c r="N77" s="43">
        <v>136.22999999999999</v>
      </c>
      <c r="O77" s="44"/>
      <c r="P77" s="45">
        <v>39.323599999999999</v>
      </c>
      <c r="Q77" s="46"/>
      <c r="R77" s="43">
        <v>38.780999999999999</v>
      </c>
      <c r="S77" s="43"/>
      <c r="T77" s="43">
        <v>39.316600000000001</v>
      </c>
      <c r="U77" s="46"/>
      <c r="V77" s="45">
        <v>22.537800000000001</v>
      </c>
      <c r="W77" s="46"/>
      <c r="X77" s="43">
        <v>23.002199999999998</v>
      </c>
      <c r="Y77" s="43"/>
      <c r="Z77" s="43">
        <v>22.5213</v>
      </c>
      <c r="AA77" s="43"/>
    </row>
    <row r="78" spans="1:29" ht="12.75" customHeight="1" x14ac:dyDescent="0.25">
      <c r="A78" s="47" t="s">
        <v>252</v>
      </c>
      <c r="B78" s="48"/>
      <c r="C78" s="48"/>
      <c r="D78" s="49">
        <v>4.2888000000000002</v>
      </c>
      <c r="E78" s="50"/>
      <c r="F78" s="51">
        <v>4.5743999999999998</v>
      </c>
      <c r="G78" s="51"/>
      <c r="H78" s="51">
        <v>4.4157999999999999</v>
      </c>
      <c r="I78" s="52"/>
      <c r="J78" s="53">
        <v>2.4556</v>
      </c>
      <c r="K78" s="54"/>
      <c r="L78" s="54">
        <v>5.4447999999999999</v>
      </c>
      <c r="M78" s="54"/>
      <c r="N78" s="54">
        <v>3.8275000000000001</v>
      </c>
      <c r="O78" s="55"/>
      <c r="P78" s="56">
        <v>0.26429999999999998</v>
      </c>
      <c r="Q78" s="57"/>
      <c r="R78" s="57">
        <v>0.37230000000000002</v>
      </c>
      <c r="S78" s="57"/>
      <c r="T78" s="57">
        <v>0.37190000000000001</v>
      </c>
      <c r="U78" s="58"/>
      <c r="V78" s="56">
        <v>0.15809999999999999</v>
      </c>
      <c r="W78" s="57"/>
      <c r="X78" s="57">
        <v>0.44919999999999999</v>
      </c>
      <c r="Y78" s="57"/>
      <c r="Z78" s="57">
        <v>0.3226</v>
      </c>
      <c r="AA78" s="57"/>
    </row>
    <row r="79" spans="1:29" ht="12.75" customHeight="1" x14ac:dyDescent="0.25">
      <c r="A79" s="59" t="s">
        <v>253</v>
      </c>
      <c r="B79" s="60"/>
      <c r="C79" s="60"/>
      <c r="D79" s="61">
        <v>4.88</v>
      </c>
      <c r="E79" s="62"/>
      <c r="F79" s="62">
        <v>3.11</v>
      </c>
      <c r="G79" s="62"/>
      <c r="H79" s="62">
        <v>2.54</v>
      </c>
      <c r="I79" s="63"/>
      <c r="J79" s="64">
        <v>1.38</v>
      </c>
      <c r="K79" s="65"/>
      <c r="L79" s="65">
        <v>0.95</v>
      </c>
      <c r="M79" s="65"/>
      <c r="N79" s="65">
        <v>0.78</v>
      </c>
      <c r="O79" s="66"/>
      <c r="P79" s="67">
        <v>0.67</v>
      </c>
      <c r="Q79" s="68"/>
      <c r="R79" s="68">
        <v>0.64</v>
      </c>
      <c r="S79" s="68"/>
      <c r="T79" s="68">
        <v>0.51</v>
      </c>
      <c r="U79" s="69"/>
      <c r="V79" s="67">
        <v>0.39</v>
      </c>
      <c r="W79" s="68"/>
      <c r="X79" s="68">
        <v>0.37</v>
      </c>
      <c r="Y79" s="68"/>
      <c r="Z79" s="68">
        <v>0.28000000000000003</v>
      </c>
      <c r="AA79" s="68"/>
    </row>
    <row r="80" spans="1:29" ht="12.75" customHeight="1" x14ac:dyDescent="0.25">
      <c r="A80" s="59" t="s">
        <v>254</v>
      </c>
      <c r="B80" s="60"/>
      <c r="C80" s="60"/>
      <c r="D80" s="70">
        <v>13.738427078999999</v>
      </c>
      <c r="E80" s="71"/>
      <c r="F80" s="71">
        <v>11.814560336</v>
      </c>
      <c r="G80" s="71"/>
      <c r="H80" s="71">
        <v>11.755078132</v>
      </c>
      <c r="I80" s="72"/>
      <c r="J80" s="64">
        <v>1.6240519989</v>
      </c>
      <c r="K80" s="65"/>
      <c r="L80" s="65">
        <v>1.5057045792999999</v>
      </c>
      <c r="M80" s="65"/>
      <c r="N80" s="65">
        <v>1.5126529340999999</v>
      </c>
      <c r="O80" s="66"/>
      <c r="P80" s="64">
        <v>1.0513093748</v>
      </c>
      <c r="Q80" s="65"/>
      <c r="R80" s="65">
        <v>1.4458146119999999</v>
      </c>
      <c r="S80" s="65"/>
      <c r="T80" s="65">
        <v>1.3778029455</v>
      </c>
      <c r="U80" s="66"/>
      <c r="V80" s="64">
        <v>1.0598417972</v>
      </c>
      <c r="W80" s="65"/>
      <c r="X80" s="65">
        <v>1.4230248679999999</v>
      </c>
      <c r="Y80" s="65"/>
      <c r="Z80" s="65">
        <v>1.3012645828</v>
      </c>
      <c r="AA80" s="65"/>
      <c r="AC80" s="73" t="s">
        <v>255</v>
      </c>
    </row>
    <row r="81" spans="1:27" ht="15.75" thickBot="1" x14ac:dyDescent="0.3">
      <c r="A81" s="74" t="s">
        <v>256</v>
      </c>
      <c r="B81" s="75"/>
      <c r="C81" s="75"/>
      <c r="D81" s="76">
        <f>3*7</f>
        <v>21</v>
      </c>
      <c r="E81" s="77"/>
      <c r="F81" s="77">
        <f>3*7*2</f>
        <v>42</v>
      </c>
      <c r="G81" s="77"/>
      <c r="H81" s="77">
        <f>3*6*3</f>
        <v>54</v>
      </c>
      <c r="I81" s="78"/>
      <c r="J81" s="76">
        <f>6*3*1</f>
        <v>18</v>
      </c>
      <c r="K81" s="77"/>
      <c r="L81" s="77">
        <f>6*3*2</f>
        <v>36</v>
      </c>
      <c r="M81" s="77"/>
      <c r="N81" s="77">
        <f>5*3*3</f>
        <v>45</v>
      </c>
      <c r="O81" s="78"/>
      <c r="P81" s="76">
        <f>1*3*1</f>
        <v>3</v>
      </c>
      <c r="Q81" s="77"/>
      <c r="R81" s="77">
        <v>6</v>
      </c>
      <c r="S81" s="77"/>
      <c r="T81" s="77" t="s">
        <v>257</v>
      </c>
      <c r="U81" s="78"/>
      <c r="V81" s="76">
        <f>1*3*1</f>
        <v>3</v>
      </c>
      <c r="W81" s="77"/>
      <c r="X81" s="77">
        <v>6</v>
      </c>
      <c r="Y81" s="77"/>
      <c r="Z81" s="77" t="s">
        <v>257</v>
      </c>
      <c r="AA81" s="77"/>
    </row>
    <row r="82" spans="1:27" s="82" customFormat="1" ht="12.75" x14ac:dyDescent="0.2">
      <c r="A82" s="79"/>
      <c r="B82" s="79"/>
      <c r="C82" s="79"/>
      <c r="D82" s="80"/>
      <c r="E82" s="80"/>
      <c r="F82" s="80"/>
      <c r="G82" s="80"/>
      <c r="H82" s="80"/>
      <c r="I82" s="80"/>
      <c r="J82" s="81"/>
      <c r="K82" s="81"/>
      <c r="L82" s="81"/>
      <c r="M82" s="81"/>
      <c r="N82" s="81"/>
      <c r="O82" s="81"/>
      <c r="AA82" s="83"/>
    </row>
    <row r="83" spans="1:27" s="82" customFormat="1" ht="12.75" x14ac:dyDescent="0.2">
      <c r="A83" s="84"/>
      <c r="B83" s="79"/>
      <c r="C83" s="79"/>
      <c r="D83" s="84"/>
      <c r="E83" s="84"/>
      <c r="F83" s="84"/>
      <c r="G83" s="84"/>
      <c r="H83" s="84"/>
      <c r="I83" s="84"/>
      <c r="J83" s="85"/>
      <c r="K83" s="85"/>
      <c r="L83" s="85"/>
      <c r="M83" s="85"/>
      <c r="N83" s="85"/>
      <c r="O83" s="85"/>
      <c r="AA83" s="83"/>
    </row>
    <row r="84" spans="1:27" s="82" customFormat="1" ht="12.75" x14ac:dyDescent="0.2">
      <c r="A84" s="84"/>
      <c r="B84" s="86"/>
      <c r="C84" s="86"/>
      <c r="D84" s="84"/>
      <c r="E84" s="84"/>
      <c r="F84" s="84"/>
      <c r="G84" s="84"/>
      <c r="H84" s="84"/>
      <c r="I84" s="84"/>
      <c r="J84" s="87"/>
      <c r="K84" s="87"/>
      <c r="L84" s="87"/>
      <c r="M84" s="87"/>
      <c r="N84" s="87"/>
      <c r="O84" s="87"/>
      <c r="AA84" s="83"/>
    </row>
    <row r="85" spans="1:27" s="82" customFormat="1" ht="12.75" x14ac:dyDescent="0.2">
      <c r="A85" s="84"/>
      <c r="B85" s="79"/>
      <c r="C85" s="79"/>
      <c r="D85" s="84"/>
      <c r="E85" s="84"/>
      <c r="F85" s="84"/>
      <c r="G85" s="84"/>
      <c r="H85" s="84"/>
      <c r="I85" s="84"/>
      <c r="J85" s="81"/>
      <c r="K85" s="81"/>
      <c r="L85" s="81"/>
      <c r="M85" s="81"/>
      <c r="N85" s="81"/>
      <c r="O85" s="81"/>
      <c r="AA85" s="83"/>
    </row>
    <row r="86" spans="1:27" s="82" customFormat="1" ht="12.75" x14ac:dyDescent="0.2">
      <c r="A86" s="84"/>
      <c r="B86" s="79"/>
      <c r="C86" s="79"/>
      <c r="D86" s="84"/>
      <c r="E86" s="84"/>
      <c r="F86" s="84"/>
      <c r="G86" s="84"/>
      <c r="H86" s="84"/>
      <c r="I86" s="84"/>
      <c r="J86" s="81"/>
      <c r="K86" s="81"/>
      <c r="L86" s="81"/>
      <c r="M86" s="81"/>
      <c r="N86" s="81"/>
      <c r="O86" s="81"/>
      <c r="AA86" s="83"/>
    </row>
    <row r="87" spans="1:27" s="82" customFormat="1" ht="12.75" x14ac:dyDescent="0.2">
      <c r="A87" s="84"/>
      <c r="B87" s="79"/>
      <c r="C87" s="79"/>
      <c r="D87" s="84"/>
      <c r="E87" s="84"/>
      <c r="F87" s="84"/>
      <c r="G87" s="84"/>
      <c r="H87" s="84"/>
      <c r="I87" s="84"/>
      <c r="J87" s="81"/>
      <c r="K87" s="81"/>
      <c r="L87" s="81"/>
      <c r="M87" s="81"/>
      <c r="N87" s="81"/>
      <c r="O87" s="81"/>
      <c r="AA87" s="83"/>
    </row>
    <row r="88" spans="1:27" s="82" customFormat="1" ht="12.75" x14ac:dyDescent="0.2">
      <c r="A88" s="84"/>
      <c r="B88" s="86"/>
      <c r="C88" s="86"/>
      <c r="D88" s="84"/>
      <c r="E88" s="84"/>
      <c r="F88" s="84"/>
      <c r="G88" s="84"/>
      <c r="H88" s="84"/>
      <c r="I88" s="84"/>
      <c r="J88" s="81"/>
      <c r="K88" s="81"/>
      <c r="L88" s="81"/>
      <c r="M88" s="81"/>
      <c r="N88" s="81"/>
      <c r="O88" s="81"/>
      <c r="AA88" s="83"/>
    </row>
    <row r="89" spans="1:27" s="82" customFormat="1" ht="12.75" x14ac:dyDescent="0.2">
      <c r="A89" s="84"/>
      <c r="B89" s="79"/>
      <c r="C89" s="79"/>
      <c r="D89" s="84"/>
      <c r="E89" s="84"/>
      <c r="F89" s="84"/>
      <c r="G89" s="84"/>
      <c r="H89" s="84"/>
      <c r="I89" s="84"/>
      <c r="J89" s="81"/>
      <c r="K89" s="81"/>
      <c r="L89" s="81"/>
      <c r="M89" s="81"/>
      <c r="N89" s="81"/>
      <c r="O89" s="81"/>
      <c r="AA89" s="83"/>
    </row>
    <row r="90" spans="1:27" s="82" customFormat="1" ht="12.75" x14ac:dyDescent="0.2">
      <c r="A90" s="88"/>
      <c r="B90" s="86"/>
      <c r="C90" s="86"/>
      <c r="D90" s="88"/>
      <c r="E90" s="88"/>
      <c r="F90" s="88"/>
      <c r="G90" s="88"/>
      <c r="H90" s="88"/>
      <c r="I90" s="88"/>
      <c r="J90" s="89"/>
      <c r="K90" s="89"/>
      <c r="L90" s="89"/>
      <c r="M90" s="89"/>
      <c r="N90" s="89"/>
      <c r="O90" s="89"/>
      <c r="AA90" s="83"/>
    </row>
    <row r="91" spans="1:27" x14ac:dyDescent="0.25">
      <c r="A91" s="84"/>
      <c r="B91" s="86"/>
      <c r="C91" s="86"/>
      <c r="D91" s="84"/>
      <c r="E91" s="84"/>
      <c r="F91" s="84"/>
      <c r="G91" s="84"/>
      <c r="H91" s="84"/>
      <c r="I91" s="84"/>
    </row>
    <row r="92" spans="1:27" x14ac:dyDescent="0.25">
      <c r="A92" s="91"/>
      <c r="B92" s="79"/>
      <c r="C92" s="79"/>
      <c r="D92" s="92"/>
      <c r="E92" s="92"/>
      <c r="F92" s="92"/>
      <c r="G92" s="92"/>
      <c r="H92" s="92"/>
      <c r="I92" s="92"/>
      <c r="J92" s="93"/>
      <c r="K92" s="93"/>
      <c r="L92" s="93"/>
      <c r="M92" s="93"/>
      <c r="N92" s="93"/>
      <c r="O92" s="93"/>
    </row>
    <row r="93" spans="1:27" x14ac:dyDescent="0.25">
      <c r="B93" s="73"/>
      <c r="C93" s="73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O5:O76">
    <cfRule type="containsText" priority="1" stopIfTrue="1" operator="containsText" text="AA">
      <formula>NOT(ISERROR(SEARCH("AA",O5)))</formula>
    </cfRule>
    <cfRule type="containsText" dxfId="24" priority="2" operator="containsText" text="A">
      <formula>NOT(ISERROR(SEARCH("A",O5)))</formula>
    </cfRule>
  </conditionalFormatting>
  <conditionalFormatting sqref="S5:S76">
    <cfRule type="containsText" priority="15" stopIfTrue="1" operator="containsText" text="AA">
      <formula>NOT(ISERROR(SEARCH("AA",S5)))</formula>
    </cfRule>
    <cfRule type="containsText" dxfId="23" priority="16" operator="containsText" text="A">
      <formula>NOT(ISERROR(SEARCH("A",S5)))</formula>
    </cfRule>
  </conditionalFormatting>
  <conditionalFormatting sqref="U5:U76">
    <cfRule type="containsText" priority="13" stopIfTrue="1" operator="containsText" text="AA">
      <formula>NOT(ISERROR(SEARCH("AA",U5)))</formula>
    </cfRule>
    <cfRule type="containsText" dxfId="22" priority="14" operator="containsText" text="A">
      <formula>NOT(ISERROR(SEARCH("A",U5)))</formula>
    </cfRule>
  </conditionalFormatting>
  <conditionalFormatting sqref="E5:E76">
    <cfRule type="containsText" priority="23" stopIfTrue="1" operator="containsText" text="AA">
      <formula>NOT(ISERROR(SEARCH("AA",E5)))</formula>
    </cfRule>
    <cfRule type="containsText" dxfId="21" priority="24" operator="containsText" text="A">
      <formula>NOT(ISERROR(SEARCH("A",E5)))</formula>
    </cfRule>
  </conditionalFormatting>
  <conditionalFormatting sqref="G5:G76">
    <cfRule type="containsText" priority="21" stopIfTrue="1" operator="containsText" text="AA">
      <formula>NOT(ISERROR(SEARCH("AA",G5)))</formula>
    </cfRule>
    <cfRule type="containsText" dxfId="20" priority="22" operator="containsText" text="A">
      <formula>NOT(ISERROR(SEARCH("A",G5)))</formula>
    </cfRule>
  </conditionalFormatting>
  <conditionalFormatting sqref="I5:I76">
    <cfRule type="containsText" priority="19" stopIfTrue="1" operator="containsText" text="AA">
      <formula>NOT(ISERROR(SEARCH("AA",I5)))</formula>
    </cfRule>
    <cfRule type="containsText" dxfId="19" priority="20" operator="containsText" text="A">
      <formula>NOT(ISERROR(SEARCH("A",I5)))</formula>
    </cfRule>
  </conditionalFormatting>
  <conditionalFormatting sqref="Q5:Q76">
    <cfRule type="containsText" priority="17" stopIfTrue="1" operator="containsText" text="AA">
      <formula>NOT(ISERROR(SEARCH("AA",Q5)))</formula>
    </cfRule>
    <cfRule type="containsText" dxfId="18" priority="18" operator="containsText" text="A">
      <formula>NOT(ISERROR(SEARCH("A",Q5)))</formula>
    </cfRule>
  </conditionalFormatting>
  <conditionalFormatting sqref="W5:W76">
    <cfRule type="containsText" priority="11" stopIfTrue="1" operator="containsText" text="AA">
      <formula>NOT(ISERROR(SEARCH("AA",W5)))</formula>
    </cfRule>
    <cfRule type="containsText" dxfId="17" priority="12" operator="containsText" text="A">
      <formula>NOT(ISERROR(SEARCH("A",W5)))</formula>
    </cfRule>
  </conditionalFormatting>
  <conditionalFormatting sqref="Y5:Y76">
    <cfRule type="containsText" priority="9" stopIfTrue="1" operator="containsText" text="AA">
      <formula>NOT(ISERROR(SEARCH("AA",Y5)))</formula>
    </cfRule>
    <cfRule type="containsText" dxfId="16" priority="10" operator="containsText" text="A">
      <formula>NOT(ISERROR(SEARCH("A",Y5)))</formula>
    </cfRule>
  </conditionalFormatting>
  <conditionalFormatting sqref="AA5:AA76">
    <cfRule type="containsText" priority="7" stopIfTrue="1" operator="containsText" text="AA">
      <formula>NOT(ISERROR(SEARCH("AA",AA5)))</formula>
    </cfRule>
    <cfRule type="containsText" dxfId="15" priority="8" operator="containsText" text="A">
      <formula>NOT(ISERROR(SEARCH("A",AA5)))</formula>
    </cfRule>
  </conditionalFormatting>
  <conditionalFormatting sqref="K5:K76">
    <cfRule type="containsText" priority="5" stopIfTrue="1" operator="containsText" text="AA">
      <formula>NOT(ISERROR(SEARCH("AA",K5)))</formula>
    </cfRule>
    <cfRule type="containsText" dxfId="14" priority="6" operator="containsText" text="A">
      <formula>NOT(ISERROR(SEARCH("A",K5)))</formula>
    </cfRule>
  </conditionalFormatting>
  <conditionalFormatting sqref="M5:M76">
    <cfRule type="containsText" priority="3" stopIfTrue="1" operator="containsText" text="AA">
      <formula>NOT(ISERROR(SEARCH("AA",M5)))</formula>
    </cfRule>
    <cfRule type="containsText" dxfId="13" priority="4" operator="containsText" text="A">
      <formula>NOT(ISERROR(SEARCH("A",M5)))</formula>
    </cfRule>
  </conditionalFormatting>
  <conditionalFormatting sqref="D5:D76">
    <cfRule type="aboveAverage" dxfId="12" priority="25"/>
  </conditionalFormatting>
  <conditionalFormatting sqref="F5:F76">
    <cfRule type="aboveAverage" dxfId="11" priority="26"/>
  </conditionalFormatting>
  <conditionalFormatting sqref="H5:H76">
    <cfRule type="aboveAverage" dxfId="10" priority="27"/>
  </conditionalFormatting>
  <conditionalFormatting sqref="P5:P76">
    <cfRule type="aboveAverage" dxfId="9" priority="28"/>
  </conditionalFormatting>
  <conditionalFormatting sqref="R5:R76">
    <cfRule type="aboveAverage" dxfId="8" priority="29"/>
  </conditionalFormatting>
  <conditionalFormatting sqref="T5:T76">
    <cfRule type="aboveAverage" dxfId="7" priority="30"/>
  </conditionalFormatting>
  <conditionalFormatting sqref="V5:V76">
    <cfRule type="aboveAverage" dxfId="6" priority="31"/>
  </conditionalFormatting>
  <conditionalFormatting sqref="X5:X76">
    <cfRule type="aboveAverage" dxfId="5" priority="32"/>
  </conditionalFormatting>
  <conditionalFormatting sqref="Z5:Z76">
    <cfRule type="aboveAverage" dxfId="4" priority="33"/>
  </conditionalFormatting>
  <conditionalFormatting sqref="J5:J76">
    <cfRule type="aboveAverage" dxfId="3" priority="34"/>
  </conditionalFormatting>
  <conditionalFormatting sqref="L5:L76">
    <cfRule type="aboveAverage" dxfId="2" priority="35"/>
  </conditionalFormatting>
  <conditionalFormatting sqref="N5:N76">
    <cfRule type="aboveAverage" dxfId="1" priority="36"/>
  </conditionalFormatting>
  <conditionalFormatting sqref="A5:AA76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2020-12-16T19:23:44Z</dcterms:created>
  <dcterms:modified xsi:type="dcterms:W3CDTF">2020-12-16T19:23:59Z</dcterms:modified>
</cp:coreProperties>
</file>