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llie &amp; Joline\Desktop\Beth Floyd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definedNames>
    <definedName name="VL_SOY_2020">'[1]2020 Soybean Traits &amp; Entries'!$A$4:$K$142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4" i="1" l="1"/>
  <c r="N44" i="1"/>
  <c r="L44" i="1"/>
  <c r="J44" i="1"/>
  <c r="H44" i="1"/>
  <c r="F44" i="1"/>
  <c r="D44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</calcChain>
</file>

<file path=xl/sharedStrings.xml><?xml version="1.0" encoding="utf-8"?>
<sst xmlns="http://schemas.openxmlformats.org/spreadsheetml/2006/main" count="296" uniqueCount="153">
  <si>
    <t xml:space="preserve">Table 10-b.  Mean yield, agronomic traits, and quality of 35 Maturity Group IV Early (4.0 - 4.4) soybean varieties evaluated in small plot replicated trials at eight REC locations in Tennessee during 2020. Analysis included variety performance over a 1 yr (2020), 2 yr (2019-2020), and 3 yr (2018-2020) period. </t>
  </si>
  <si>
    <t>Variety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</si>
  <si>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</si>
  <si>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</si>
  <si>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Maturity
(DAP)</t>
  </si>
  <si>
    <r>
      <t>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</t>
    </r>
  </si>
  <si>
    <r>
      <t>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</t>
    </r>
  </si>
  <si>
    <t>1 yr</t>
  </si>
  <si>
    <t>2 yr</t>
  </si>
  <si>
    <t>3 yr</t>
  </si>
  <si>
    <t>Hybrid</t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</si>
  <si>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</si>
  <si>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</si>
  <si>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</si>
  <si>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</si>
  <si>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</si>
  <si>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</si>
  <si>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Maturity 
(DAP)
1 yr</t>
  </si>
  <si>
    <t>MS 
Maturity 
1 yr</t>
  </si>
  <si>
    <t>Maturity 
(DAP)
2 yr</t>
  </si>
  <si>
    <t>MS 
Maturity 
2 yr</t>
  </si>
  <si>
    <t>Maturity 
(DAP)
3 yr</t>
  </si>
  <si>
    <t>MS 
Maturity  
3 yr</t>
  </si>
  <si>
    <r>
      <t>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1 yr</t>
    </r>
  </si>
  <si>
    <r>
      <t>MS
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1 yr</t>
    </r>
  </si>
  <si>
    <r>
      <t>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2 yr</t>
    </r>
  </si>
  <si>
    <r>
      <t>MS
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2 yr</t>
    </r>
  </si>
  <si>
    <r>
      <t>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3 yr</t>
    </r>
  </si>
  <si>
    <r>
      <t>MS
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3 yr</t>
    </r>
  </si>
  <si>
    <r>
      <t>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1 yr</t>
    </r>
  </si>
  <si>
    <r>
      <t>MS
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1 yr</t>
    </r>
  </si>
  <si>
    <r>
      <t>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2 yr</t>
    </r>
  </si>
  <si>
    <r>
      <t>MS
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2 yr</t>
    </r>
  </si>
  <si>
    <r>
      <t>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3 yr</t>
    </r>
  </si>
  <si>
    <r>
      <t>MS
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3 yr</t>
    </r>
  </si>
  <si>
    <t>S18033</t>
  </si>
  <si>
    <t>A</t>
  </si>
  <si>
    <t>AB</t>
  </si>
  <si>
    <t>C-G</t>
  </si>
  <si>
    <t>S</t>
  </si>
  <si>
    <t>E</t>
  </si>
  <si>
    <t>B</t>
  </si>
  <si>
    <t>S18091</t>
  </si>
  <si>
    <t>M</t>
  </si>
  <si>
    <t>F</t>
  </si>
  <si>
    <t>N-Q</t>
  </si>
  <si>
    <t>CD</t>
  </si>
  <si>
    <t>S20054</t>
  </si>
  <si>
    <t>A-C</t>
  </si>
  <si>
    <t>N-P</t>
  </si>
  <si>
    <t>I-N</t>
  </si>
  <si>
    <t>S17036</t>
  </si>
  <si>
    <t>A-D</t>
  </si>
  <si>
    <t>LM</t>
  </si>
  <si>
    <t>B-D</t>
  </si>
  <si>
    <t>K-P</t>
  </si>
  <si>
    <t>S17053</t>
  </si>
  <si>
    <t>K-M</t>
  </si>
  <si>
    <t>BC</t>
  </si>
  <si>
    <t>S20066</t>
  </si>
  <si>
    <t>A-E</t>
  </si>
  <si>
    <t>D-I</t>
  </si>
  <si>
    <t>S20062</t>
  </si>
  <si>
    <t>F-J</t>
  </si>
  <si>
    <t>B-E</t>
  </si>
  <si>
    <t>S18081</t>
  </si>
  <si>
    <t>A-F</t>
  </si>
  <si>
    <t>RS</t>
  </si>
  <si>
    <t>S19011</t>
  </si>
  <si>
    <t>B-G</t>
  </si>
  <si>
    <t>E-G</t>
  </si>
  <si>
    <t>D-H</t>
  </si>
  <si>
    <t>S20063</t>
  </si>
  <si>
    <t>B-H</t>
  </si>
  <si>
    <t>J-M</t>
  </si>
  <si>
    <t>M-Q</t>
  </si>
  <si>
    <t>S20037</t>
  </si>
  <si>
    <t>B-I</t>
  </si>
  <si>
    <t>K-N</t>
  </si>
  <si>
    <t>S20002</t>
  </si>
  <si>
    <t>C-I</t>
  </si>
  <si>
    <t>G-K</t>
  </si>
  <si>
    <t>I-M</t>
  </si>
  <si>
    <t>H-M</t>
  </si>
  <si>
    <t>S17038</t>
  </si>
  <si>
    <t>E-L</t>
  </si>
  <si>
    <t>S20082</t>
  </si>
  <si>
    <t>H-L</t>
  </si>
  <si>
    <t>J-O</t>
  </si>
  <si>
    <t>S20078</t>
  </si>
  <si>
    <t>QR</t>
  </si>
  <si>
    <t>S20038</t>
  </si>
  <si>
    <t>C-F</t>
  </si>
  <si>
    <t>S19066</t>
  </si>
  <si>
    <t>D-J</t>
  </si>
  <si>
    <t>DE</t>
  </si>
  <si>
    <t>O-Q</t>
  </si>
  <si>
    <t>C</t>
  </si>
  <si>
    <t>S19072</t>
  </si>
  <si>
    <t>D-F</t>
  </si>
  <si>
    <t>L-P</t>
  </si>
  <si>
    <t>S17075</t>
  </si>
  <si>
    <t>E-K</t>
  </si>
  <si>
    <t>G-L</t>
  </si>
  <si>
    <t>S19001</t>
  </si>
  <si>
    <t>F-L</t>
  </si>
  <si>
    <t>EF</t>
  </si>
  <si>
    <t>F-H</t>
  </si>
  <si>
    <t>S20057</t>
  </si>
  <si>
    <t>M-O</t>
  </si>
  <si>
    <t>S19051</t>
  </si>
  <si>
    <t>F-M</t>
  </si>
  <si>
    <t>C-E</t>
  </si>
  <si>
    <t>F-I</t>
  </si>
  <si>
    <t>D</t>
  </si>
  <si>
    <t>S20053</t>
  </si>
  <si>
    <t>G-N</t>
  </si>
  <si>
    <t>P-R</t>
  </si>
  <si>
    <t>S20026</t>
  </si>
  <si>
    <t>H-N</t>
  </si>
  <si>
    <t>R</t>
  </si>
  <si>
    <t>S20043</t>
  </si>
  <si>
    <t>L-O</t>
  </si>
  <si>
    <t>B-F</t>
  </si>
  <si>
    <t>S20027</t>
  </si>
  <si>
    <t>J-N</t>
  </si>
  <si>
    <t>C-H</t>
  </si>
  <si>
    <t>S20024</t>
  </si>
  <si>
    <t>PQ</t>
  </si>
  <si>
    <t>S19007</t>
  </si>
  <si>
    <t>L-N</t>
  </si>
  <si>
    <t>S19052</t>
  </si>
  <si>
    <t>F-K</t>
  </si>
  <si>
    <t>S20069</t>
  </si>
  <si>
    <t>S20025</t>
  </si>
  <si>
    <t>NO</t>
  </si>
  <si>
    <t>S18022</t>
  </si>
  <si>
    <t>OP</t>
  </si>
  <si>
    <t>N</t>
  </si>
  <si>
    <t>E-J</t>
  </si>
  <si>
    <t>S19046</t>
  </si>
  <si>
    <t>P</t>
  </si>
  <si>
    <t>G</t>
  </si>
  <si>
    <t>S20012</t>
  </si>
  <si>
    <t>S20014</t>
  </si>
  <si>
    <t>T</t>
  </si>
  <si>
    <t>Average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</si>
  <si>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</si>
  <si>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</si>
  <si>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N.S.</t>
  </si>
  <si>
    <t>C.V.</t>
  </si>
  <si>
    <t xml:space="preserve"> </t>
  </si>
  <si>
    <t>Plots per entry (reps x locs x years.)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</si>
</sst>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/>
        <bgColor theme="0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164" fontId="2" fillId="2" borderId="4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0" fillId="4" borderId="9" xfId="0" applyNumberFormat="1" applyFill="1" applyBorder="1"/>
    <xf numFmtId="164" fontId="4" fillId="5" borderId="10" xfId="0" applyNumberFormat="1" applyFont="1" applyFill="1" applyBorder="1" applyAlignment="1">
      <alignment horizontal="right"/>
    </xf>
    <xf numFmtId="164" fontId="4" fillId="4" borderId="0" xfId="0" applyNumberFormat="1" applyFont="1" applyFill="1" applyBorder="1" applyAlignment="1">
      <alignment horizontal="left"/>
    </xf>
    <xf numFmtId="164" fontId="4" fillId="5" borderId="9" xfId="0" applyNumberFormat="1" applyFont="1" applyFill="1" applyBorder="1" applyAlignment="1">
      <alignment horizontal="right"/>
    </xf>
    <xf numFmtId="164" fontId="4" fillId="4" borderId="9" xfId="0" applyNumberFormat="1" applyFont="1" applyFill="1" applyBorder="1" applyAlignment="1">
      <alignment horizontal="left"/>
    </xf>
    <xf numFmtId="164" fontId="4" fillId="5" borderId="0" xfId="0" applyNumberFormat="1" applyFont="1" applyFill="1" applyBorder="1" applyAlignment="1">
      <alignment horizontal="right"/>
    </xf>
    <xf numFmtId="164" fontId="0" fillId="4" borderId="0" xfId="0" applyNumberFormat="1" applyFont="1" applyFill="1" applyBorder="1" applyAlignment="1">
      <alignment horizontal="left"/>
    </xf>
    <xf numFmtId="1" fontId="4" fillId="5" borderId="10" xfId="0" applyNumberFormat="1" applyFont="1" applyFill="1" applyBorder="1" applyAlignment="1">
      <alignment horizontal="right"/>
    </xf>
    <xf numFmtId="1" fontId="4" fillId="4" borderId="0" xfId="0" applyNumberFormat="1" applyFont="1" applyFill="1" applyBorder="1" applyAlignment="1">
      <alignment horizontal="left"/>
    </xf>
    <xf numFmtId="1" fontId="4" fillId="5" borderId="9" xfId="0" applyNumberFormat="1" applyFont="1" applyFill="1" applyBorder="1" applyAlignment="1">
      <alignment horizontal="right"/>
    </xf>
    <xf numFmtId="1" fontId="4" fillId="4" borderId="9" xfId="0" applyNumberFormat="1" applyFont="1" applyFill="1" applyBorder="1" applyAlignment="1">
      <alignment horizontal="left"/>
    </xf>
    <xf numFmtId="1" fontId="4" fillId="5" borderId="0" xfId="0" applyNumberFormat="1" applyFont="1" applyFill="1" applyBorder="1" applyAlignment="1">
      <alignment horizontal="right"/>
    </xf>
    <xf numFmtId="0" fontId="0" fillId="4" borderId="0" xfId="0" applyNumberFormat="1" applyFill="1"/>
    <xf numFmtId="1" fontId="0" fillId="4" borderId="0" xfId="0" applyNumberFormat="1" applyFont="1" applyFill="1" applyBorder="1" applyAlignment="1">
      <alignment horizontal="left"/>
    </xf>
    <xf numFmtId="0" fontId="4" fillId="5" borderId="0" xfId="0" applyNumberFormat="1" applyFont="1" applyFill="1" applyBorder="1"/>
    <xf numFmtId="0" fontId="0" fillId="5" borderId="0" xfId="0" applyNumberFormat="1" applyFill="1" applyBorder="1"/>
    <xf numFmtId="0" fontId="2" fillId="6" borderId="9" xfId="0" applyFont="1" applyFill="1" applyBorder="1" applyAlignment="1">
      <alignment horizontal="left"/>
    </xf>
    <xf numFmtId="0" fontId="2" fillId="6" borderId="9" xfId="0" applyFont="1" applyFill="1" applyBorder="1"/>
    <xf numFmtId="164" fontId="2" fillId="6" borderId="11" xfId="0" applyNumberFormat="1" applyFont="1" applyFill="1" applyBorder="1" applyAlignment="1">
      <alignment horizontal="right"/>
    </xf>
    <xf numFmtId="164" fontId="2" fillId="6" borderId="9" xfId="0" applyNumberFormat="1" applyFont="1" applyFill="1" applyBorder="1" applyAlignment="1">
      <alignment horizontal="right"/>
    </xf>
    <xf numFmtId="1" fontId="2" fillId="6" borderId="11" xfId="0" quotePrefix="1" applyNumberFormat="1" applyFont="1" applyFill="1" applyBorder="1" applyAlignment="1">
      <alignment horizontal="right"/>
    </xf>
    <xf numFmtId="1" fontId="2" fillId="6" borderId="9" xfId="0" quotePrefix="1" applyNumberFormat="1" applyFont="1" applyFill="1" applyBorder="1" applyAlignment="1">
      <alignment horizontal="right"/>
    </xf>
    <xf numFmtId="1" fontId="2" fillId="6" borderId="12" xfId="0" quotePrefix="1" applyNumberFormat="1" applyFont="1" applyFill="1" applyBorder="1" applyAlignment="1">
      <alignment horizontal="right"/>
    </xf>
    <xf numFmtId="164" fontId="2" fillId="6" borderId="11" xfId="0" quotePrefix="1" applyNumberFormat="1" applyFont="1" applyFill="1" applyBorder="1" applyAlignment="1">
      <alignment horizontal="right"/>
    </xf>
    <xf numFmtId="164" fontId="2" fillId="6" borderId="9" xfId="0" quotePrefix="1" applyNumberFormat="1" applyFont="1" applyFill="1" applyBorder="1" applyAlignment="1">
      <alignment horizontal="right"/>
    </xf>
    <xf numFmtId="164" fontId="2" fillId="6" borderId="12" xfId="0" quotePrefix="1" applyNumberFormat="1" applyFont="1" applyFill="1" applyBorder="1" applyAlignment="1">
      <alignment horizontal="right"/>
    </xf>
    <xf numFmtId="0" fontId="2" fillId="6" borderId="0" xfId="0" applyFont="1" applyFill="1" applyBorder="1" applyAlignment="1">
      <alignment horizontal="left"/>
    </xf>
    <xf numFmtId="0" fontId="2" fillId="6" borderId="0" xfId="0" applyFont="1" applyFill="1" applyBorder="1"/>
    <xf numFmtId="164" fontId="2" fillId="6" borderId="10" xfId="0" applyNumberFormat="1" applyFont="1" applyFill="1" applyBorder="1" applyAlignment="1">
      <alignment horizontal="right" wrapText="1"/>
    </xf>
    <xf numFmtId="164" fontId="2" fillId="6" borderId="0" xfId="0" applyNumberFormat="1" applyFont="1" applyFill="1" applyBorder="1" applyAlignment="1">
      <alignment horizontal="right" wrapText="1"/>
    </xf>
    <xf numFmtId="164" fontId="2" fillId="6" borderId="0" xfId="0" applyNumberFormat="1" applyFont="1" applyFill="1" applyBorder="1" applyAlignment="1">
      <alignment horizontal="right"/>
    </xf>
    <xf numFmtId="164" fontId="2" fillId="6" borderId="13" xfId="0" applyNumberFormat="1" applyFont="1" applyFill="1" applyBorder="1" applyAlignment="1">
      <alignment horizontal="right"/>
    </xf>
    <xf numFmtId="1" fontId="2" fillId="6" borderId="10" xfId="0" quotePrefix="1" applyNumberFormat="1" applyFont="1" applyFill="1" applyBorder="1" applyAlignment="1">
      <alignment horizontal="right"/>
    </xf>
    <xf numFmtId="1" fontId="2" fillId="6" borderId="0" xfId="0" quotePrefix="1" applyNumberFormat="1" applyFont="1" applyFill="1" applyBorder="1" applyAlignment="1">
      <alignment horizontal="right"/>
    </xf>
    <xf numFmtId="1" fontId="2" fillId="6" borderId="13" xfId="0" quotePrefix="1" applyNumberFormat="1" applyFont="1" applyFill="1" applyBorder="1" applyAlignment="1">
      <alignment horizontal="right"/>
    </xf>
    <xf numFmtId="164" fontId="2" fillId="6" borderId="10" xfId="0" quotePrefix="1" applyNumberFormat="1" applyFont="1" applyFill="1" applyBorder="1" applyAlignment="1">
      <alignment horizontal="right"/>
    </xf>
    <xf numFmtId="164" fontId="2" fillId="6" borderId="0" xfId="0" quotePrefix="1" applyNumberFormat="1" applyFont="1" applyFill="1" applyBorder="1" applyAlignment="1">
      <alignment horizontal="right"/>
    </xf>
    <xf numFmtId="164" fontId="2" fillId="6" borderId="13" xfId="0" quotePrefix="1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0" fontId="2" fillId="2" borderId="0" xfId="0" applyFont="1" applyFill="1" applyBorder="1"/>
    <xf numFmtId="164" fontId="2" fillId="2" borderId="10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13" xfId="0" applyNumberFormat="1" applyFont="1" applyFill="1" applyBorder="1" applyAlignment="1">
      <alignment horizontal="right"/>
    </xf>
    <xf numFmtId="1" fontId="2" fillId="2" borderId="10" xfId="0" quotePrefix="1" applyNumberFormat="1" applyFont="1" applyFill="1" applyBorder="1" applyAlignment="1">
      <alignment horizontal="right"/>
    </xf>
    <xf numFmtId="1" fontId="2" fillId="2" borderId="0" xfId="0" quotePrefix="1" applyNumberFormat="1" applyFont="1" applyFill="1" applyBorder="1" applyAlignment="1">
      <alignment horizontal="right"/>
    </xf>
    <xf numFmtId="1" fontId="2" fillId="2" borderId="13" xfId="0" quotePrefix="1" applyNumberFormat="1" applyFont="1" applyFill="1" applyBorder="1" applyAlignment="1">
      <alignment horizontal="right"/>
    </xf>
    <xf numFmtId="164" fontId="2" fillId="2" borderId="10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Border="1" applyAlignment="1">
      <alignment horizontal="right"/>
    </xf>
    <xf numFmtId="164" fontId="2" fillId="2" borderId="13" xfId="0" quotePrefix="1" applyNumberFormat="1" applyFont="1" applyFill="1" applyBorder="1" applyAlignment="1">
      <alignment horizontal="right"/>
    </xf>
    <xf numFmtId="1" fontId="2" fillId="2" borderId="1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right"/>
    </xf>
    <xf numFmtId="1" fontId="2" fillId="2" borderId="13" xfId="0" applyNumberFormat="1" applyFont="1" applyFill="1" applyBorder="1" applyAlignment="1">
      <alignment horizontal="right"/>
    </xf>
    <xf numFmtId="0" fontId="4" fillId="0" borderId="0" xfId="0" applyFont="1"/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14" xfId="0" quotePrefix="1" applyNumberFormat="1" applyFont="1" applyFill="1" applyBorder="1" applyAlignment="1">
      <alignment horizontal="right"/>
    </xf>
    <xf numFmtId="0" fontId="2" fillId="2" borderId="1" xfId="0" quotePrefix="1" applyNumberFormat="1" applyFont="1" applyFill="1" applyBorder="1" applyAlignment="1">
      <alignment horizontal="right"/>
    </xf>
    <xf numFmtId="0" fontId="2" fillId="2" borderId="15" xfId="0" quotePrefix="1" applyNumberFormat="1" applyFont="1" applyFill="1" applyBorder="1" applyAlignment="1">
      <alignment horizontal="right"/>
    </xf>
    <xf numFmtId="1" fontId="2" fillId="2" borderId="14" xfId="0" quotePrefix="1" applyNumberFormat="1" applyFont="1" applyFill="1" applyBorder="1" applyAlignment="1">
      <alignment horizontal="right"/>
    </xf>
    <xf numFmtId="1" fontId="2" fillId="2" borderId="1" xfId="0" quotePrefix="1" applyNumberFormat="1" applyFont="1" applyFill="1" applyBorder="1" applyAlignment="1">
      <alignment horizontal="right"/>
    </xf>
    <xf numFmtId="1" fontId="2" fillId="2" borderId="15" xfId="0" quotePrefix="1" applyNumberFormat="1" applyFont="1" applyFill="1" applyBorder="1" applyAlignment="1">
      <alignment horizontal="right"/>
    </xf>
    <xf numFmtId="0" fontId="6" fillId="0" borderId="0" xfId="0" applyFont="1" applyAlignment="1"/>
    <xf numFmtId="0" fontId="1" fillId="0" borderId="0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25"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28575</xdr:rowOff>
    </xdr:from>
    <xdr:to>
      <xdr:col>26</xdr:col>
      <xdr:colOff>333375</xdr:colOff>
      <xdr:row>49</xdr:row>
      <xdr:rowOff>47626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0" y="7648575"/>
          <a:ext cx="11525250" cy="82867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C.V. is not reported for lodging since it was not measured using a ratio scale.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Protein and oil on a dry weight basis.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lie%20&amp;%20Joline/AppData/Local/Temp/Temp1_SoybeanLevel9.zip/SoybeanLevel9/2020%20Soybean%20Tables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2020 REC Location Info"/>
      <sheetName val="2020 County Location Info"/>
      <sheetName val="2020 A group"/>
      <sheetName val="2020 MG-3 Ag "/>
      <sheetName val="2020 MG-3 Qual"/>
      <sheetName val="2020 MG-3 Loc "/>
      <sheetName val="2020 MG-3 County R2X"/>
      <sheetName val="2020 MG-3 vs Strip Trials"/>
      <sheetName val="2020 RR3 Disease "/>
      <sheetName val="2020 MG-4E Ag"/>
      <sheetName val="2020 MG-4E Qual"/>
      <sheetName val="2020 MG-4E Loc"/>
      <sheetName val="2020 MG-4E County R2X"/>
      <sheetName val="2020 MG-4E County LL"/>
      <sheetName val="2020 MG-4E vs Strip Trials"/>
      <sheetName val="2020 RR4E Disease "/>
      <sheetName val="2020 LL4E Disease"/>
      <sheetName val="2020 MG-4L Ag"/>
      <sheetName val="2020 MG-4L Qual"/>
      <sheetName val="2020 MG-4L Loc"/>
      <sheetName val="2020 MG-4L County R2X"/>
      <sheetName val="2020 MG-4L County LL"/>
      <sheetName val="2020 MG-4L vs Strip Trials"/>
      <sheetName val="2020 RR4L Disease"/>
      <sheetName val="2020 LL4L Disease"/>
      <sheetName val="2020 MG-5E Ag"/>
      <sheetName val="2020 MG-5E Qual"/>
      <sheetName val="2020 MG-5E Loc"/>
      <sheetName val="2020 MG-5E County R2X"/>
      <sheetName val="2020 MG-5E vs Strip Trials"/>
      <sheetName val="2020 RR5E Disease"/>
      <sheetName val="2020 Soybean Traits &amp; Entries"/>
      <sheetName val="2020 Soybean Company Contacts"/>
      <sheetName val="2020 Soybean Trait Abb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">
          <cell r="A4" t="str">
            <v>S20081</v>
          </cell>
          <cell r="B4" t="str">
            <v>AgriGold G3620RX</v>
          </cell>
          <cell r="C4">
            <v>3.6</v>
          </cell>
          <cell r="D4" t="str">
            <v>R2X</v>
          </cell>
          <cell r="E4" t="str">
            <v>R PI88.788</v>
          </cell>
          <cell r="H4" t="str">
            <v>R</v>
          </cell>
          <cell r="K4" t="str">
            <v>Agrishield Max + Saltro</v>
          </cell>
        </row>
        <row r="5">
          <cell r="A5" t="str">
            <v>S19010</v>
          </cell>
          <cell r="B5" t="str">
            <v>AgriGold G3722RX</v>
          </cell>
          <cell r="C5">
            <v>3.7</v>
          </cell>
          <cell r="D5" t="str">
            <v>R2X</v>
          </cell>
          <cell r="E5" t="str">
            <v>R PI88.788</v>
          </cell>
          <cell r="F5" t="str">
            <v>R</v>
          </cell>
          <cell r="G5" t="str">
            <v>R</v>
          </cell>
          <cell r="H5" t="str">
            <v>R</v>
          </cell>
          <cell r="I5" t="str">
            <v>W</v>
          </cell>
          <cell r="J5" t="str">
            <v>T</v>
          </cell>
          <cell r="K5" t="str">
            <v>Agrishield Max + Saltro</v>
          </cell>
        </row>
        <row r="6">
          <cell r="A6" t="str">
            <v>S18091</v>
          </cell>
          <cell r="B6" t="str">
            <v>AgriGold G4190RX**</v>
          </cell>
          <cell r="C6">
            <v>4.0999999999999996</v>
          </cell>
          <cell r="D6" t="str">
            <v>R2X</v>
          </cell>
          <cell r="E6" t="str">
            <v>R PI88.788</v>
          </cell>
          <cell r="F6" t="str">
            <v>R</v>
          </cell>
          <cell r="G6" t="str">
            <v>R</v>
          </cell>
          <cell r="H6" t="str">
            <v>S</v>
          </cell>
          <cell r="I6" t="str">
            <v>P</v>
          </cell>
          <cell r="J6" t="str">
            <v>G</v>
          </cell>
          <cell r="K6" t="str">
            <v>Agrishield Max + Saltro</v>
          </cell>
        </row>
        <row r="7">
          <cell r="A7" t="str">
            <v>S19011</v>
          </cell>
          <cell r="B7" t="str">
            <v>AgriGold G4255RX</v>
          </cell>
          <cell r="C7">
            <v>4.2</v>
          </cell>
          <cell r="D7" t="str">
            <v>R2X</v>
          </cell>
          <cell r="E7" t="str">
            <v>R PI88.788</v>
          </cell>
          <cell r="F7" t="str">
            <v>S</v>
          </cell>
          <cell r="G7" t="str">
            <v>S</v>
          </cell>
          <cell r="H7" t="str">
            <v>S</v>
          </cell>
          <cell r="I7" t="str">
            <v>P</v>
          </cell>
          <cell r="J7" t="str">
            <v>T</v>
          </cell>
          <cell r="K7" t="str">
            <v>Agrishield Max + Saltro</v>
          </cell>
        </row>
        <row r="8">
          <cell r="A8" t="str">
            <v>S20082</v>
          </cell>
          <cell r="B8" t="str">
            <v>AgriGold G4318RX</v>
          </cell>
          <cell r="C8">
            <v>4.3</v>
          </cell>
          <cell r="D8" t="str">
            <v>R2X</v>
          </cell>
          <cell r="E8" t="str">
            <v>R PI88.788</v>
          </cell>
          <cell r="G8" t="str">
            <v>R</v>
          </cell>
          <cell r="H8" t="str">
            <v>S</v>
          </cell>
          <cell r="K8" t="str">
            <v>Agrishield Max + Saltro</v>
          </cell>
        </row>
        <row r="9">
          <cell r="A9" t="str">
            <v>S20083</v>
          </cell>
          <cell r="B9" t="str">
            <v>AgriGold G4620RX</v>
          </cell>
          <cell r="C9">
            <v>4.5999999999999996</v>
          </cell>
          <cell r="D9" t="str">
            <v>R2X</v>
          </cell>
          <cell r="E9" t="str">
            <v>R PI88.788</v>
          </cell>
          <cell r="G9" t="str">
            <v>R</v>
          </cell>
          <cell r="K9" t="str">
            <v>Agrishield Max + Saltro</v>
          </cell>
        </row>
        <row r="10">
          <cell r="A10" t="str">
            <v>S20084</v>
          </cell>
          <cell r="B10" t="str">
            <v>AgriGold G4820RX</v>
          </cell>
          <cell r="C10">
            <v>4.8</v>
          </cell>
          <cell r="D10" t="str">
            <v>R2X</v>
          </cell>
          <cell r="E10" t="str">
            <v>R PI88.788</v>
          </cell>
          <cell r="G10" t="str">
            <v>R</v>
          </cell>
          <cell r="H10" t="str">
            <v>S</v>
          </cell>
          <cell r="K10" t="str">
            <v>Agrishield Max + Saltro</v>
          </cell>
        </row>
        <row r="11">
          <cell r="A11" t="str">
            <v>S20085</v>
          </cell>
          <cell r="B11" t="str">
            <v>AgriGold G4995RX</v>
          </cell>
          <cell r="C11">
            <v>4.9000000000000004</v>
          </cell>
          <cell r="D11" t="str">
            <v>R2X</v>
          </cell>
          <cell r="E11" t="str">
            <v>R PI88.788</v>
          </cell>
          <cell r="G11" t="str">
            <v>R</v>
          </cell>
          <cell r="H11" t="str">
            <v>R</v>
          </cell>
          <cell r="K11" t="str">
            <v>Agrishield Max + Saltro</v>
          </cell>
        </row>
        <row r="12">
          <cell r="A12" t="str">
            <v>S20043</v>
          </cell>
          <cell r="B12" t="str">
            <v>AGS GS42X19S</v>
          </cell>
          <cell r="C12">
            <v>4.2</v>
          </cell>
          <cell r="D12" t="str">
            <v>R2X, STS</v>
          </cell>
          <cell r="E12" t="str">
            <v>R3, MR14</v>
          </cell>
          <cell r="G12" t="str">
            <v>R</v>
          </cell>
          <cell r="H12" t="str">
            <v>R</v>
          </cell>
          <cell r="K12" t="str">
            <v>CruiserMaxx Vibrance</v>
          </cell>
        </row>
        <row r="13">
          <cell r="A13" t="str">
            <v>S20044</v>
          </cell>
          <cell r="B13" t="str">
            <v>AGS GS47X19</v>
          </cell>
          <cell r="C13">
            <v>4.7</v>
          </cell>
          <cell r="D13" t="str">
            <v>R2X</v>
          </cell>
          <cell r="E13" t="str">
            <v>R3, MR14</v>
          </cell>
          <cell r="G13" t="str">
            <v>R</v>
          </cell>
          <cell r="H13" t="str">
            <v>R</v>
          </cell>
          <cell r="K13" t="str">
            <v>CruiserMaxx Vibrance</v>
          </cell>
        </row>
        <row r="14">
          <cell r="A14" t="str">
            <v>S20006</v>
          </cell>
          <cell r="B14" t="str">
            <v xml:space="preserve">AR R13-14635RR </v>
          </cell>
          <cell r="C14">
            <v>5.4</v>
          </cell>
          <cell r="D14" t="str">
            <v>RR</v>
          </cell>
          <cell r="K14" t="str">
            <v>Intego Suite + Aveo EZ</v>
          </cell>
        </row>
        <row r="15">
          <cell r="A15" t="str">
            <v>S20007</v>
          </cell>
          <cell r="B15" t="str">
            <v xml:space="preserve">AR R15-2422 </v>
          </cell>
          <cell r="C15">
            <v>4.7</v>
          </cell>
          <cell r="D15" t="str">
            <v>Conv.</v>
          </cell>
          <cell r="K15" t="str">
            <v>Intego Suite + Aveo EZ</v>
          </cell>
        </row>
        <row r="16">
          <cell r="A16" t="str">
            <v>S20008</v>
          </cell>
          <cell r="B16" t="str">
            <v xml:space="preserve">AR R16-259 </v>
          </cell>
          <cell r="C16">
            <v>4.5999999999999996</v>
          </cell>
          <cell r="D16" t="str">
            <v>Conv.</v>
          </cell>
          <cell r="K16" t="str">
            <v>Intego Suite + Aveo EZ</v>
          </cell>
        </row>
        <row r="17">
          <cell r="A17" t="str">
            <v>S19007</v>
          </cell>
          <cell r="B17" t="str">
            <v>Armor A44-D92</v>
          </cell>
          <cell r="C17">
            <v>4.4000000000000004</v>
          </cell>
          <cell r="D17" t="str">
            <v>R2X</v>
          </cell>
          <cell r="E17" t="str">
            <v>R3, MR14</v>
          </cell>
          <cell r="F17" t="str">
            <v>R</v>
          </cell>
          <cell r="G17" t="str">
            <v>MR</v>
          </cell>
          <cell r="H17" t="str">
            <v>R</v>
          </cell>
          <cell r="I17" t="str">
            <v>P</v>
          </cell>
          <cell r="J17" t="str">
            <v>LT</v>
          </cell>
          <cell r="K17" t="str">
            <v>WARDENCX</v>
          </cell>
        </row>
        <row r="18">
          <cell r="A18" t="str">
            <v>S19008</v>
          </cell>
          <cell r="B18" t="str">
            <v>Armor A46-D09</v>
          </cell>
          <cell r="C18">
            <v>4.5999999999999996</v>
          </cell>
          <cell r="D18" t="str">
            <v>R2X</v>
          </cell>
          <cell r="E18" t="str">
            <v>R3, MR14</v>
          </cell>
          <cell r="F18" t="str">
            <v>R</v>
          </cell>
          <cell r="G18" t="str">
            <v>R</v>
          </cell>
          <cell r="H18" t="str">
            <v>MR</v>
          </cell>
          <cell r="I18" t="str">
            <v>P</v>
          </cell>
          <cell r="J18" t="str">
            <v>LT</v>
          </cell>
          <cell r="K18" t="str">
            <v>WARDENCX</v>
          </cell>
        </row>
        <row r="19">
          <cell r="A19" t="str">
            <v>S19009</v>
          </cell>
          <cell r="B19" t="str">
            <v>Armor A48-D25**</v>
          </cell>
          <cell r="C19">
            <v>4.8</v>
          </cell>
          <cell r="D19" t="str">
            <v>R2X</v>
          </cell>
          <cell r="E19" t="str">
            <v>R3, MR14</v>
          </cell>
          <cell r="F19" t="str">
            <v>R</v>
          </cell>
          <cell r="G19" t="str">
            <v>MR</v>
          </cell>
          <cell r="H19" t="str">
            <v>M</v>
          </cell>
          <cell r="I19" t="str">
            <v>P</v>
          </cell>
          <cell r="J19" t="str">
            <v>LT</v>
          </cell>
          <cell r="K19" t="str">
            <v>WARDENCX</v>
          </cell>
        </row>
        <row r="20">
          <cell r="A20" t="str">
            <v>S20009</v>
          </cell>
          <cell r="B20" t="str">
            <v>Armor A49-D14</v>
          </cell>
          <cell r="C20">
            <v>4.9000000000000004</v>
          </cell>
          <cell r="D20" t="str">
            <v>R2X</v>
          </cell>
          <cell r="E20" t="str">
            <v>None</v>
          </cell>
          <cell r="G20" t="str">
            <v>MR</v>
          </cell>
          <cell r="H20" t="str">
            <v>R</v>
          </cell>
          <cell r="K20" t="str">
            <v>WARDENCX</v>
          </cell>
        </row>
        <row r="21">
          <cell r="A21" t="str">
            <v>S17015</v>
          </cell>
          <cell r="B21" t="str">
            <v>Asgrow AG36X6</v>
          </cell>
          <cell r="C21">
            <v>3.6</v>
          </cell>
          <cell r="D21" t="str">
            <v>R2X</v>
          </cell>
          <cell r="E21" t="str">
            <v>R3</v>
          </cell>
          <cell r="F21" t="str">
            <v>R</v>
          </cell>
          <cell r="G21" t="str">
            <v>MR</v>
          </cell>
          <cell r="H21" t="str">
            <v>MS</v>
          </cell>
          <cell r="I21" t="str">
            <v>P</v>
          </cell>
          <cell r="J21" t="str">
            <v>G</v>
          </cell>
          <cell r="K21" t="str">
            <v>Acceleron, Votivo</v>
          </cell>
        </row>
        <row r="22">
          <cell r="A22" t="str">
            <v>S17017</v>
          </cell>
          <cell r="B22" t="str">
            <v>Asgrow AG38X8</v>
          </cell>
          <cell r="C22">
            <v>3.8</v>
          </cell>
          <cell r="D22" t="str">
            <v>R2X</v>
          </cell>
          <cell r="E22" t="str">
            <v>R3</v>
          </cell>
          <cell r="F22" t="str">
            <v>R</v>
          </cell>
          <cell r="G22" t="str">
            <v>MS</v>
          </cell>
          <cell r="H22" t="str">
            <v>MR</v>
          </cell>
          <cell r="I22" t="str">
            <v>P</v>
          </cell>
          <cell r="J22" t="str">
            <v>G</v>
          </cell>
          <cell r="K22" t="str">
            <v>Acceleron, Votivo</v>
          </cell>
        </row>
        <row r="23">
          <cell r="A23" t="str">
            <v>S17018</v>
          </cell>
          <cell r="B23" t="str">
            <v>Asgrow AG39X7</v>
          </cell>
          <cell r="C23">
            <v>3.9</v>
          </cell>
          <cell r="D23" t="str">
            <v>R2X</v>
          </cell>
          <cell r="E23" t="str">
            <v>R3</v>
          </cell>
          <cell r="F23" t="str">
            <v>R</v>
          </cell>
          <cell r="G23" t="str">
            <v>MR</v>
          </cell>
          <cell r="H23" t="str">
            <v>MS</v>
          </cell>
          <cell r="I23" t="str">
            <v>P</v>
          </cell>
          <cell r="J23" t="str">
            <v>LT</v>
          </cell>
          <cell r="K23" t="str">
            <v>Acceleron, Votivo</v>
          </cell>
        </row>
        <row r="24">
          <cell r="A24" t="str">
            <v>S20037</v>
          </cell>
          <cell r="B24" t="str">
            <v>Asgrow AG43X0</v>
          </cell>
          <cell r="C24">
            <v>4.3</v>
          </cell>
          <cell r="D24" t="str">
            <v>R2X</v>
          </cell>
          <cell r="E24" t="str">
            <v>R3</v>
          </cell>
          <cell r="G24" t="str">
            <v>MR</v>
          </cell>
          <cell r="H24" t="str">
            <v>MR</v>
          </cell>
          <cell r="K24" t="str">
            <v>Acceleron, Votivo</v>
          </cell>
        </row>
        <row r="25">
          <cell r="A25" t="str">
            <v>S19040</v>
          </cell>
          <cell r="B25" t="str">
            <v>Asgrow AG46X0**</v>
          </cell>
          <cell r="C25">
            <v>4.5999999999999996</v>
          </cell>
          <cell r="D25" t="str">
            <v>R2X</v>
          </cell>
          <cell r="E25" t="str">
            <v>R3</v>
          </cell>
          <cell r="F25" t="str">
            <v>R</v>
          </cell>
          <cell r="G25" t="str">
            <v>MR</v>
          </cell>
          <cell r="H25" t="str">
            <v>MS</v>
          </cell>
          <cell r="I25" t="str">
            <v>P</v>
          </cell>
          <cell r="J25" t="str">
            <v>LT</v>
          </cell>
          <cell r="K25" t="str">
            <v>Acceleron, Votivo</v>
          </cell>
        </row>
        <row r="26">
          <cell r="A26" t="str">
            <v>S16029</v>
          </cell>
          <cell r="B26" t="str">
            <v>Asgrow AG46X6</v>
          </cell>
          <cell r="C26">
            <v>4.5999999999999996</v>
          </cell>
          <cell r="D26" t="str">
            <v>R2X</v>
          </cell>
          <cell r="E26" t="str">
            <v>R3</v>
          </cell>
          <cell r="F26" t="str">
            <v>R</v>
          </cell>
          <cell r="G26" t="str">
            <v>MS</v>
          </cell>
          <cell r="H26" t="str">
            <v>MR</v>
          </cell>
          <cell r="I26" t="str">
            <v>P</v>
          </cell>
          <cell r="J26" t="str">
            <v>T</v>
          </cell>
          <cell r="K26" t="str">
            <v>Acceleron, Votivo</v>
          </cell>
        </row>
        <row r="27">
          <cell r="A27" t="str">
            <v>S18076</v>
          </cell>
          <cell r="B27" t="str">
            <v>Asgrow AG48X9</v>
          </cell>
          <cell r="C27">
            <v>4.8</v>
          </cell>
          <cell r="D27" t="str">
            <v>R2X</v>
          </cell>
          <cell r="E27" t="str">
            <v>R3</v>
          </cell>
          <cell r="F27" t="str">
            <v>R</v>
          </cell>
          <cell r="G27" t="str">
            <v>MR</v>
          </cell>
          <cell r="H27" t="str">
            <v>MS</v>
          </cell>
          <cell r="I27" t="str">
            <v>P</v>
          </cell>
          <cell r="J27" t="str">
            <v>LT</v>
          </cell>
          <cell r="K27" t="str">
            <v>Acceleron, Votivo</v>
          </cell>
        </row>
        <row r="28">
          <cell r="A28" t="str">
            <v>S18077</v>
          </cell>
          <cell r="B28" t="str">
            <v>Asgrow AG49X9</v>
          </cell>
          <cell r="C28">
            <v>4.9000000000000004</v>
          </cell>
          <cell r="D28" t="str">
            <v>R2X</v>
          </cell>
          <cell r="E28" t="str">
            <v>R3</v>
          </cell>
          <cell r="F28" t="str">
            <v>R</v>
          </cell>
          <cell r="G28" t="str">
            <v>MR</v>
          </cell>
          <cell r="H28" t="str">
            <v>MR</v>
          </cell>
          <cell r="I28" t="str">
            <v>P</v>
          </cell>
          <cell r="J28" t="str">
            <v>LT</v>
          </cell>
          <cell r="K28" t="str">
            <v>Acceleron, Votivo</v>
          </cell>
        </row>
        <row r="29">
          <cell r="A29" t="str">
            <v>S18078</v>
          </cell>
          <cell r="B29" t="str">
            <v>Asgrow AG52X9***</v>
          </cell>
          <cell r="C29">
            <v>5.2</v>
          </cell>
          <cell r="D29" t="str">
            <v>R2X</v>
          </cell>
          <cell r="E29" t="str">
            <v>R3</v>
          </cell>
          <cell r="F29" t="str">
            <v>R</v>
          </cell>
          <cell r="G29" t="str">
            <v>MR</v>
          </cell>
          <cell r="H29" t="str">
            <v>MS</v>
          </cell>
          <cell r="I29" t="str">
            <v>P</v>
          </cell>
          <cell r="J29" t="str">
            <v>LT</v>
          </cell>
          <cell r="K29" t="str">
            <v>Acceleron, Votivo</v>
          </cell>
        </row>
        <row r="30">
          <cell r="A30" t="str">
            <v>S19043</v>
          </cell>
          <cell r="B30" t="str">
            <v>Asgrow AG53X0**</v>
          </cell>
          <cell r="C30">
            <v>5.3</v>
          </cell>
          <cell r="D30" t="str">
            <v>R2X</v>
          </cell>
          <cell r="E30" t="str">
            <v>R3</v>
          </cell>
          <cell r="F30" t="str">
            <v>R</v>
          </cell>
          <cell r="G30" t="str">
            <v>MR</v>
          </cell>
          <cell r="H30" t="str">
            <v>MS</v>
          </cell>
          <cell r="I30" t="str">
            <v>P</v>
          </cell>
          <cell r="J30" t="str">
            <v>G</v>
          </cell>
          <cell r="K30" t="str">
            <v>Acceleron, Votivo</v>
          </cell>
        </row>
        <row r="31">
          <cell r="A31" t="str">
            <v>S18079</v>
          </cell>
          <cell r="B31" t="str">
            <v>Asgrow AG53X9***</v>
          </cell>
          <cell r="C31">
            <v>5.3</v>
          </cell>
          <cell r="D31" t="str">
            <v>R2X</v>
          </cell>
          <cell r="E31" t="str">
            <v>R3</v>
          </cell>
          <cell r="F31" t="str">
            <v>R</v>
          </cell>
          <cell r="G31" t="str">
            <v>MR</v>
          </cell>
          <cell r="H31" t="str">
            <v>MS</v>
          </cell>
          <cell r="I31" t="str">
            <v>P</v>
          </cell>
          <cell r="J31" t="str">
            <v>LT</v>
          </cell>
          <cell r="K31" t="str">
            <v>Acceleron, Votivo</v>
          </cell>
        </row>
        <row r="32">
          <cell r="A32" t="str">
            <v>S20023</v>
          </cell>
          <cell r="B32" t="str">
            <v>Credenz CZ 3930 GTLL</v>
          </cell>
          <cell r="C32">
            <v>3.9</v>
          </cell>
          <cell r="D32" t="str">
            <v>RR, LL</v>
          </cell>
          <cell r="K32" t="str">
            <v>Poncho, Votivo, ILeVo</v>
          </cell>
        </row>
        <row r="33">
          <cell r="A33" t="str">
            <v>S20024</v>
          </cell>
          <cell r="B33" t="str">
            <v>Credenz CZ 4240 GTLL</v>
          </cell>
          <cell r="C33">
            <v>4.2</v>
          </cell>
          <cell r="D33" t="str">
            <v>RR, LL</v>
          </cell>
          <cell r="K33" t="str">
            <v>Poncho, Votivo, ILeVo</v>
          </cell>
        </row>
        <row r="34">
          <cell r="A34" t="str">
            <v>S20025</v>
          </cell>
          <cell r="B34" t="str">
            <v>Credenz CZ 4280 X</v>
          </cell>
          <cell r="C34">
            <v>4.2</v>
          </cell>
          <cell r="D34" t="str">
            <v>R2X</v>
          </cell>
          <cell r="K34" t="str">
            <v>Poncho, Votivo, ILeVo</v>
          </cell>
        </row>
        <row r="35">
          <cell r="A35" t="str">
            <v>S20026</v>
          </cell>
          <cell r="B35" t="str">
            <v>Credenz CZ 4410 GTLL</v>
          </cell>
          <cell r="C35">
            <v>4.4000000000000004</v>
          </cell>
          <cell r="D35" t="str">
            <v>RR, LL</v>
          </cell>
          <cell r="K35" t="str">
            <v>Poncho, Votivo, ILeVo</v>
          </cell>
        </row>
        <row r="36">
          <cell r="A36" t="str">
            <v>S19046</v>
          </cell>
          <cell r="B36" t="str">
            <v>Credenz CZ 4539 GTLL</v>
          </cell>
          <cell r="C36">
            <v>4.5</v>
          </cell>
          <cell r="D36" t="str">
            <v>RR, LL</v>
          </cell>
          <cell r="K36" t="str">
            <v>Poncho, Votivo, ILeVO</v>
          </cell>
        </row>
        <row r="37">
          <cell r="A37" t="str">
            <v>S20027</v>
          </cell>
          <cell r="B37" t="str">
            <v>Credenz CZ 4570 X</v>
          </cell>
          <cell r="C37">
            <v>4.5</v>
          </cell>
          <cell r="D37" t="str">
            <v>R2X</v>
          </cell>
          <cell r="K37" t="str">
            <v>Poncho, Votivo, ILeVo</v>
          </cell>
        </row>
        <row r="38">
          <cell r="A38" t="str">
            <v>S20028</v>
          </cell>
          <cell r="B38" t="str">
            <v>Credenz CZ 4600 X</v>
          </cell>
          <cell r="C38">
            <v>4.5999999999999996</v>
          </cell>
          <cell r="D38" t="str">
            <v>R2X</v>
          </cell>
          <cell r="K38" t="str">
            <v>Poncho, Votivo, ILeVo</v>
          </cell>
        </row>
        <row r="39">
          <cell r="A39" t="str">
            <v>S20029</v>
          </cell>
          <cell r="B39" t="str">
            <v>Credenz CZ 4730 X</v>
          </cell>
          <cell r="C39">
            <v>4.7</v>
          </cell>
          <cell r="D39" t="str">
            <v>R2X</v>
          </cell>
          <cell r="K39" t="str">
            <v>Poncho, Votivo, ILeVo</v>
          </cell>
        </row>
        <row r="40">
          <cell r="A40" t="str">
            <v>S20030</v>
          </cell>
          <cell r="B40" t="str">
            <v>Credenz CZ 4770 X</v>
          </cell>
          <cell r="C40">
            <v>4.7</v>
          </cell>
          <cell r="D40" t="str">
            <v>R2X</v>
          </cell>
          <cell r="K40" t="str">
            <v>Poncho, Votivo, ILeVo</v>
          </cell>
        </row>
        <row r="41">
          <cell r="A41" t="str">
            <v>S20031</v>
          </cell>
          <cell r="B41" t="str">
            <v>Credenz CZ 4810 X</v>
          </cell>
          <cell r="C41">
            <v>4.8</v>
          </cell>
          <cell r="D41" t="str">
            <v>R2X</v>
          </cell>
          <cell r="K41" t="str">
            <v>Poncho, Votivo, ILeVo</v>
          </cell>
        </row>
        <row r="42">
          <cell r="A42" t="str">
            <v>S19047</v>
          </cell>
          <cell r="B42" t="str">
            <v>Credenz CZ 4869 X</v>
          </cell>
          <cell r="C42">
            <v>4.8</v>
          </cell>
          <cell r="D42" t="str">
            <v>R2X</v>
          </cell>
          <cell r="K42" t="str">
            <v>Poncho, Votivo, ILeVO</v>
          </cell>
        </row>
        <row r="43">
          <cell r="A43" t="str">
            <v>S19048</v>
          </cell>
          <cell r="B43" t="str">
            <v>Credenz CZ 4979 X</v>
          </cell>
          <cell r="C43">
            <v>4.9000000000000004</v>
          </cell>
          <cell r="D43" t="str">
            <v>R2X</v>
          </cell>
          <cell r="K43" t="str">
            <v>Poncho, Votivo, ILeVO</v>
          </cell>
        </row>
        <row r="44">
          <cell r="A44" t="str">
            <v>S20032</v>
          </cell>
          <cell r="B44" t="str">
            <v>Credenz CZ 5000 X</v>
          </cell>
          <cell r="C44">
            <v>5</v>
          </cell>
          <cell r="D44" t="str">
            <v>R2X</v>
          </cell>
          <cell r="K44" t="str">
            <v>Poncho, Votivo, ILeVo</v>
          </cell>
        </row>
        <row r="45">
          <cell r="A45" t="str">
            <v>S19049</v>
          </cell>
          <cell r="B45" t="str">
            <v>Credenz CZ 5299 X</v>
          </cell>
          <cell r="C45">
            <v>5.2</v>
          </cell>
          <cell r="D45" t="str">
            <v>R2X</v>
          </cell>
          <cell r="K45" t="str">
            <v>Poncho, Votivo, ILeVO</v>
          </cell>
        </row>
        <row r="46">
          <cell r="A46" t="str">
            <v>S20062</v>
          </cell>
          <cell r="B46" t="str">
            <v>Croplan CP4150XS</v>
          </cell>
          <cell r="C46">
            <v>4.0999999999999996</v>
          </cell>
          <cell r="D46" t="str">
            <v>R2X</v>
          </cell>
          <cell r="E46" t="str">
            <v>R3, MR14</v>
          </cell>
          <cell r="G46" t="str">
            <v>MR</v>
          </cell>
          <cell r="H46" t="str">
            <v>M</v>
          </cell>
          <cell r="K46" t="str">
            <v>WARDENCX</v>
          </cell>
        </row>
        <row r="47">
          <cell r="A47" t="str">
            <v>S20063</v>
          </cell>
          <cell r="B47" t="str">
            <v>Croplan CP4520XS</v>
          </cell>
          <cell r="C47">
            <v>4.5</v>
          </cell>
          <cell r="D47" t="str">
            <v>R2X</v>
          </cell>
          <cell r="E47" t="str">
            <v>R3, MR14</v>
          </cell>
          <cell r="G47" t="str">
            <v>MR</v>
          </cell>
          <cell r="H47" t="str">
            <v>R</v>
          </cell>
          <cell r="K47" t="str">
            <v>WARDENCX</v>
          </cell>
        </row>
        <row r="48">
          <cell r="A48" t="str">
            <v>S20064</v>
          </cell>
          <cell r="B48" t="str">
            <v>Croplan CP4811XS</v>
          </cell>
          <cell r="C48">
            <v>4.8</v>
          </cell>
          <cell r="D48" t="str">
            <v>R2X</v>
          </cell>
          <cell r="E48" t="str">
            <v>R3, MR14</v>
          </cell>
          <cell r="G48" t="str">
            <v>MR</v>
          </cell>
          <cell r="H48" t="str">
            <v>MR</v>
          </cell>
          <cell r="K48" t="str">
            <v>WARDENCX</v>
          </cell>
        </row>
        <row r="49">
          <cell r="A49" t="str">
            <v>S20065</v>
          </cell>
          <cell r="B49" t="str">
            <v>Croplan CP5010XS</v>
          </cell>
          <cell r="C49">
            <v>5</v>
          </cell>
          <cell r="D49" t="str">
            <v>R2X</v>
          </cell>
          <cell r="E49" t="str">
            <v>R3, MR14</v>
          </cell>
          <cell r="G49" t="str">
            <v>R</v>
          </cell>
          <cell r="H49" t="str">
            <v>M</v>
          </cell>
          <cell r="K49" t="str">
            <v>WARDENCX</v>
          </cell>
        </row>
        <row r="50">
          <cell r="A50" t="str">
            <v>S20078</v>
          </cell>
          <cell r="B50" t="str">
            <v>DONMARIO Seeds DM 45X61</v>
          </cell>
          <cell r="C50">
            <v>4.5</v>
          </cell>
          <cell r="D50" t="str">
            <v>R2X</v>
          </cell>
          <cell r="K50" t="str">
            <v>Equity</v>
          </cell>
        </row>
        <row r="51">
          <cell r="A51" t="str">
            <v>S20080</v>
          </cell>
          <cell r="B51" t="str">
            <v>DONMARIO Seeds DM 48E73</v>
          </cell>
          <cell r="C51">
            <v>4.8</v>
          </cell>
          <cell r="D51" t="str">
            <v>E3</v>
          </cell>
          <cell r="K51" t="str">
            <v>Equity</v>
          </cell>
        </row>
        <row r="52">
          <cell r="A52" t="str">
            <v>S20079</v>
          </cell>
          <cell r="B52" t="str">
            <v>DONMARIO Seeds DM 49X13</v>
          </cell>
          <cell r="C52">
            <v>4.9000000000000004</v>
          </cell>
          <cell r="D52" t="str">
            <v>R2X</v>
          </cell>
          <cell r="K52" t="str">
            <v>Equity</v>
          </cell>
        </row>
        <row r="53">
          <cell r="A53" t="str">
            <v>S19070</v>
          </cell>
          <cell r="B53" t="str">
            <v>Dyna-Gro S39EN19**</v>
          </cell>
          <cell r="C53">
            <v>3.9</v>
          </cell>
          <cell r="D53" t="str">
            <v>E3</v>
          </cell>
          <cell r="E53" t="str">
            <v>R3, MR14</v>
          </cell>
          <cell r="F53" t="str">
            <v>R</v>
          </cell>
          <cell r="G53" t="str">
            <v>MR</v>
          </cell>
          <cell r="H53" t="str">
            <v>MR</v>
          </cell>
          <cell r="I53" t="str">
            <v>W</v>
          </cell>
          <cell r="J53" t="str">
            <v>G</v>
          </cell>
          <cell r="K53" t="str">
            <v>Equity VIP plus Saltro</v>
          </cell>
        </row>
        <row r="54">
          <cell r="A54" t="str">
            <v>S17036</v>
          </cell>
          <cell r="B54" t="str">
            <v>Dyna-Gro S41XS98***</v>
          </cell>
          <cell r="C54">
            <v>4.0999999999999996</v>
          </cell>
          <cell r="D54" t="str">
            <v>R2X, STS</v>
          </cell>
          <cell r="E54" t="str">
            <v>R3, MR14</v>
          </cell>
          <cell r="F54" t="str">
            <v>MR</v>
          </cell>
          <cell r="G54" t="str">
            <v>MR</v>
          </cell>
          <cell r="H54" t="str">
            <v>MS</v>
          </cell>
          <cell r="I54" t="str">
            <v>P</v>
          </cell>
          <cell r="J54" t="str">
            <v>G</v>
          </cell>
          <cell r="K54" t="str">
            <v>Equity VIP plus Saltro</v>
          </cell>
        </row>
        <row r="55">
          <cell r="A55" t="str">
            <v>S20053</v>
          </cell>
          <cell r="B55" t="str">
            <v>Dyna-Gro S43EN61</v>
          </cell>
          <cell r="C55">
            <v>4.3</v>
          </cell>
          <cell r="D55" t="str">
            <v>E3</v>
          </cell>
          <cell r="E55" t="str">
            <v>R3, MR14</v>
          </cell>
          <cell r="G55" t="str">
            <v>MR</v>
          </cell>
          <cell r="H55" t="str">
            <v>MR</v>
          </cell>
          <cell r="K55" t="str">
            <v>Equity VIP plus Saltro</v>
          </cell>
        </row>
        <row r="56">
          <cell r="A56" t="str">
            <v>S19072</v>
          </cell>
          <cell r="B56" t="str">
            <v>Dyna-Gro S43XS70</v>
          </cell>
          <cell r="C56">
            <v>4.3</v>
          </cell>
          <cell r="D56" t="str">
            <v>R2X, STS</v>
          </cell>
          <cell r="E56" t="str">
            <v>R3, MR14</v>
          </cell>
          <cell r="F56" t="str">
            <v>R</v>
          </cell>
          <cell r="G56" t="str">
            <v>MR</v>
          </cell>
          <cell r="H56" t="str">
            <v>MR</v>
          </cell>
          <cell r="I56" t="str">
            <v>P</v>
          </cell>
          <cell r="J56" t="str">
            <v>LT</v>
          </cell>
          <cell r="K56" t="str">
            <v>Equity VIP plus Saltro</v>
          </cell>
        </row>
        <row r="57">
          <cell r="A57" t="str">
            <v>S20054</v>
          </cell>
          <cell r="B57" t="str">
            <v>Dyna-Gro S45ES10</v>
          </cell>
          <cell r="C57">
            <v>4.5</v>
          </cell>
          <cell r="D57" t="str">
            <v>E3</v>
          </cell>
          <cell r="E57" t="str">
            <v>R3, MR14</v>
          </cell>
          <cell r="G57" t="str">
            <v>MS</v>
          </cell>
          <cell r="H57" t="str">
            <v>R</v>
          </cell>
          <cell r="K57" t="str">
            <v>Equity VIP plus Saltro</v>
          </cell>
        </row>
        <row r="58">
          <cell r="A58" t="str">
            <v>S17038</v>
          </cell>
          <cell r="B58" t="str">
            <v>Dyna-Gro S45XS37</v>
          </cell>
          <cell r="C58">
            <v>4.5</v>
          </cell>
          <cell r="D58" t="str">
            <v>R2X, STS</v>
          </cell>
          <cell r="E58" t="str">
            <v>R3, MR14</v>
          </cell>
          <cell r="F58" t="str">
            <v>R</v>
          </cell>
          <cell r="G58" t="str">
            <v>MR</v>
          </cell>
          <cell r="H58" t="str">
            <v>R</v>
          </cell>
          <cell r="I58" t="str">
            <v>W</v>
          </cell>
          <cell r="J58" t="str">
            <v>T</v>
          </cell>
          <cell r="K58" t="str">
            <v>Equity VIP plus Saltro</v>
          </cell>
        </row>
        <row r="59">
          <cell r="A59" t="str">
            <v>S20055</v>
          </cell>
          <cell r="B59" t="str">
            <v>Dyna-Gro S46EN91</v>
          </cell>
          <cell r="C59">
            <v>4.5999999999999996</v>
          </cell>
          <cell r="D59" t="str">
            <v>E3</v>
          </cell>
          <cell r="E59" t="str">
            <v>R3, MR14</v>
          </cell>
          <cell r="G59" t="str">
            <v>MR</v>
          </cell>
          <cell r="H59" t="str">
            <v>MR</v>
          </cell>
          <cell r="K59" t="str">
            <v>Equity VIP plus Saltro</v>
          </cell>
        </row>
        <row r="60">
          <cell r="A60" t="str">
            <v>S19073</v>
          </cell>
          <cell r="B60" t="str">
            <v>Dyna-Gro S46XS60</v>
          </cell>
          <cell r="C60">
            <v>4.5999999999999996</v>
          </cell>
          <cell r="D60" t="str">
            <v>R2X, STS</v>
          </cell>
          <cell r="E60" t="str">
            <v>R3, MR14</v>
          </cell>
          <cell r="F60" t="str">
            <v>R</v>
          </cell>
          <cell r="G60" t="str">
            <v>MR</v>
          </cell>
          <cell r="H60" t="str">
            <v>MR</v>
          </cell>
          <cell r="I60" t="str">
            <v>P</v>
          </cell>
          <cell r="J60" t="str">
            <v>LT</v>
          </cell>
          <cell r="K60" t="str">
            <v>Equity VIP plus Saltro</v>
          </cell>
        </row>
        <row r="61">
          <cell r="A61" t="str">
            <v>S16059</v>
          </cell>
          <cell r="B61" t="str">
            <v xml:space="preserve">Dyna-Gro S48XT56*** </v>
          </cell>
          <cell r="C61">
            <v>4.8</v>
          </cell>
          <cell r="D61" t="str">
            <v>R2X</v>
          </cell>
          <cell r="E61" t="str">
            <v>R3, MR14</v>
          </cell>
          <cell r="F61" t="str">
            <v>R</v>
          </cell>
          <cell r="G61" t="str">
            <v>MR</v>
          </cell>
          <cell r="H61" t="str">
            <v>MR</v>
          </cell>
          <cell r="I61" t="str">
            <v>P</v>
          </cell>
          <cell r="J61" t="str">
            <v>LT</v>
          </cell>
          <cell r="K61" t="str">
            <v>Equity VIP plus Saltro</v>
          </cell>
        </row>
        <row r="62">
          <cell r="A62" t="str">
            <v>S20056</v>
          </cell>
          <cell r="B62" t="str">
            <v>Dyna-Gro S48XT90</v>
          </cell>
          <cell r="C62">
            <v>4.8</v>
          </cell>
          <cell r="D62" t="str">
            <v>R2X</v>
          </cell>
          <cell r="E62" t="str">
            <v>S</v>
          </cell>
          <cell r="G62" t="str">
            <v>MR</v>
          </cell>
          <cell r="H62" t="str">
            <v>MR</v>
          </cell>
          <cell r="K62" t="str">
            <v>Equity VIP plus Saltro</v>
          </cell>
        </row>
        <row r="63">
          <cell r="A63" t="str">
            <v>S19076</v>
          </cell>
          <cell r="B63" t="str">
            <v>Dyna-Gro S49EN79</v>
          </cell>
          <cell r="C63">
            <v>4.9000000000000004</v>
          </cell>
          <cell r="D63" t="str">
            <v>E3</v>
          </cell>
          <cell r="E63" t="str">
            <v>R3, MR14</v>
          </cell>
          <cell r="F63" t="str">
            <v>R</v>
          </cell>
          <cell r="G63" t="str">
            <v>MS</v>
          </cell>
          <cell r="H63" t="str">
            <v>MR</v>
          </cell>
          <cell r="I63" t="str">
            <v>W</v>
          </cell>
          <cell r="J63" t="str">
            <v>G</v>
          </cell>
          <cell r="K63" t="str">
            <v>Equity VIP plus Saltro</v>
          </cell>
        </row>
        <row r="64">
          <cell r="A64" t="str">
            <v>S16061</v>
          </cell>
          <cell r="B64" t="str">
            <v xml:space="preserve">Dyna-Gro S49XS76*** </v>
          </cell>
          <cell r="C64">
            <v>4.9000000000000004</v>
          </cell>
          <cell r="D64" t="str">
            <v>R2X, STS</v>
          </cell>
          <cell r="E64" t="str">
            <v>R3, MR14</v>
          </cell>
          <cell r="F64" t="str">
            <v>R</v>
          </cell>
          <cell r="G64" t="str">
            <v>MR</v>
          </cell>
          <cell r="H64" t="str">
            <v>MS</v>
          </cell>
          <cell r="I64" t="str">
            <v>P</v>
          </cell>
          <cell r="J64" t="str">
            <v>LT</v>
          </cell>
          <cell r="K64" t="str">
            <v>Equity VIP plus Saltro</v>
          </cell>
        </row>
        <row r="65">
          <cell r="A65" t="str">
            <v>S19077</v>
          </cell>
          <cell r="B65" t="str">
            <v>Dyna-Gro S49XT70</v>
          </cell>
          <cell r="C65">
            <v>4.9000000000000004</v>
          </cell>
          <cell r="D65" t="str">
            <v>R2X</v>
          </cell>
          <cell r="E65" t="str">
            <v>R3, MR14</v>
          </cell>
          <cell r="F65" t="str">
            <v>R</v>
          </cell>
          <cell r="G65" t="str">
            <v>MR</v>
          </cell>
          <cell r="H65" t="str">
            <v>MR</v>
          </cell>
          <cell r="I65" t="str">
            <v>W</v>
          </cell>
          <cell r="J65" t="str">
            <v>LT</v>
          </cell>
          <cell r="K65" t="str">
            <v>Equity VIP plus Saltro</v>
          </cell>
        </row>
        <row r="66">
          <cell r="A66" t="str">
            <v>S18022</v>
          </cell>
          <cell r="B66" t="str">
            <v>GoSoy 43C17S</v>
          </cell>
          <cell r="C66">
            <v>4.3</v>
          </cell>
          <cell r="D66" t="str">
            <v>STS</v>
          </cell>
          <cell r="E66" t="str">
            <v>R3, MR14</v>
          </cell>
          <cell r="F66" t="str">
            <v>R</v>
          </cell>
          <cell r="G66" t="str">
            <v>R</v>
          </cell>
          <cell r="H66" t="str">
            <v>R</v>
          </cell>
          <cell r="I66" t="str">
            <v>P</v>
          </cell>
          <cell r="J66" t="str">
            <v>T</v>
          </cell>
          <cell r="K66" t="str">
            <v>CruiserMaxx Vibrance</v>
          </cell>
        </row>
        <row r="67">
          <cell r="A67" t="str">
            <v>S20041</v>
          </cell>
          <cell r="B67" t="str">
            <v>GoSoy 463E20S</v>
          </cell>
          <cell r="C67">
            <v>4.5999999999999996</v>
          </cell>
          <cell r="D67" t="str">
            <v xml:space="preserve"> E3, STS</v>
          </cell>
          <cell r="E67" t="str">
            <v>R3, MR14</v>
          </cell>
          <cell r="G67" t="str">
            <v>R</v>
          </cell>
          <cell r="H67" t="str">
            <v>R</v>
          </cell>
          <cell r="K67" t="str">
            <v>CruiserMaxx Vibrance</v>
          </cell>
        </row>
        <row r="68">
          <cell r="A68" t="str">
            <v>S20042</v>
          </cell>
          <cell r="B68" t="str">
            <v>GoSoy 481E19</v>
          </cell>
          <cell r="C68">
            <v>4.8</v>
          </cell>
          <cell r="D68" t="str">
            <v>E3</v>
          </cell>
          <cell r="E68" t="str">
            <v>R3, MR14</v>
          </cell>
          <cell r="G68" t="str">
            <v>R</v>
          </cell>
          <cell r="H68" t="str">
            <v>R</v>
          </cell>
          <cell r="K68" t="str">
            <v>CruiserMaxx Vibrance</v>
          </cell>
        </row>
        <row r="69">
          <cell r="A69" t="str">
            <v>S20040</v>
          </cell>
          <cell r="B69" t="str">
            <v>GoSoy 48C17S</v>
          </cell>
          <cell r="C69">
            <v>4.8</v>
          </cell>
          <cell r="D69" t="str">
            <v>STS</v>
          </cell>
          <cell r="E69" t="str">
            <v>R3, MR14</v>
          </cell>
          <cell r="G69" t="str">
            <v>R</v>
          </cell>
          <cell r="H69" t="str">
            <v>R</v>
          </cell>
          <cell r="K69" t="str">
            <v>CruiserMaxx Vibrance</v>
          </cell>
        </row>
        <row r="70">
          <cell r="A70" t="str">
            <v>S15017</v>
          </cell>
          <cell r="B70" t="str">
            <v>GoSoy GT Ireane</v>
          </cell>
          <cell r="C70">
            <v>4.9000000000000004</v>
          </cell>
          <cell r="D70" t="str">
            <v>RR1</v>
          </cell>
          <cell r="E70" t="str">
            <v>2, 3, 5</v>
          </cell>
          <cell r="F70" t="str">
            <v>R</v>
          </cell>
          <cell r="G70" t="str">
            <v>R</v>
          </cell>
          <cell r="H70" t="str">
            <v>R</v>
          </cell>
          <cell r="I70" t="str">
            <v>W</v>
          </cell>
          <cell r="J70" t="str">
            <v>G</v>
          </cell>
          <cell r="K70" t="str">
            <v>CruiserMaxx Vibrance</v>
          </cell>
        </row>
        <row r="71">
          <cell r="A71" t="str">
            <v>S17053</v>
          </cell>
          <cell r="B71" t="str">
            <v>LG Seeds LGS4227RX</v>
          </cell>
          <cell r="C71">
            <v>4.2</v>
          </cell>
          <cell r="D71" t="str">
            <v>R2X, STS</v>
          </cell>
          <cell r="E71" t="str">
            <v>R3, MR14</v>
          </cell>
          <cell r="G71" t="str">
            <v>MR(8)</v>
          </cell>
          <cell r="H71" t="str">
            <v>MS(6)</v>
          </cell>
          <cell r="I71" t="str">
            <v>P</v>
          </cell>
          <cell r="J71" t="str">
            <v>G</v>
          </cell>
          <cell r="K71" t="str">
            <v>AgriShield Max</v>
          </cell>
        </row>
        <row r="72">
          <cell r="A72" t="str">
            <v>S20038</v>
          </cell>
          <cell r="B72" t="str">
            <v>LG Seeds LGS4464RX</v>
          </cell>
          <cell r="C72">
            <v>4.4000000000000004</v>
          </cell>
          <cell r="D72" t="str">
            <v>R2X, STS</v>
          </cell>
          <cell r="E72" t="str">
            <v>R3</v>
          </cell>
          <cell r="G72" t="str">
            <v>MR(8)</v>
          </cell>
          <cell r="H72" t="str">
            <v>MR(8)</v>
          </cell>
          <cell r="K72" t="str">
            <v>AgriShield Max</v>
          </cell>
        </row>
        <row r="73">
          <cell r="A73" t="str">
            <v>S20039</v>
          </cell>
          <cell r="B73" t="str">
            <v>LG Seeds LGS4632RX</v>
          </cell>
          <cell r="C73">
            <v>4.5999999999999996</v>
          </cell>
          <cell r="D73" t="str">
            <v>R2X, STS</v>
          </cell>
          <cell r="E73" t="str">
            <v>R3</v>
          </cell>
          <cell r="G73" t="str">
            <v>MR(7)</v>
          </cell>
          <cell r="H73" t="str">
            <v>MR(8)</v>
          </cell>
          <cell r="K73" t="str">
            <v>AgriShield Max</v>
          </cell>
        </row>
        <row r="74">
          <cell r="A74" t="str">
            <v>S19025</v>
          </cell>
          <cell r="B74" t="str">
            <v>LG Seeds LGS4899RX</v>
          </cell>
          <cell r="C74">
            <v>4.8</v>
          </cell>
          <cell r="D74" t="str">
            <v>R2X, STS</v>
          </cell>
          <cell r="E74" t="str">
            <v>R3, MR14</v>
          </cell>
          <cell r="G74" t="str">
            <v>MR(8)</v>
          </cell>
          <cell r="H74" t="str">
            <v>MR(8)</v>
          </cell>
          <cell r="I74" t="str">
            <v>P</v>
          </cell>
          <cell r="J74" t="str">
            <v>LT</v>
          </cell>
          <cell r="K74" t="str">
            <v>AgriShield Max</v>
          </cell>
        </row>
        <row r="75">
          <cell r="A75" t="str">
            <v>S19050</v>
          </cell>
          <cell r="B75" t="str">
            <v>Local Seed Co. LS3976X**</v>
          </cell>
          <cell r="C75">
            <v>3.9</v>
          </cell>
          <cell r="D75" t="str">
            <v>R2X</v>
          </cell>
          <cell r="E75" t="str">
            <v>R3, MR14</v>
          </cell>
          <cell r="F75" t="str">
            <v>R</v>
          </cell>
          <cell r="G75" t="str">
            <v>MS</v>
          </cell>
          <cell r="H75" t="str">
            <v>R</v>
          </cell>
          <cell r="I75" t="str">
            <v>P</v>
          </cell>
          <cell r="J75" t="str">
            <v>LT</v>
          </cell>
          <cell r="K75" t="str">
            <v>Radius Premium</v>
          </cell>
        </row>
        <row r="76">
          <cell r="A76" t="str">
            <v>S19051</v>
          </cell>
          <cell r="B76" t="str">
            <v>Local Seed Co. LS4299XS</v>
          </cell>
          <cell r="C76">
            <v>4.2</v>
          </cell>
          <cell r="D76" t="str">
            <v>R2X, STS</v>
          </cell>
          <cell r="E76" t="str">
            <v>R3, MR14</v>
          </cell>
          <cell r="F76" t="str">
            <v>R</v>
          </cell>
          <cell r="G76" t="str">
            <v>MR</v>
          </cell>
          <cell r="H76" t="str">
            <v>MR</v>
          </cell>
          <cell r="I76" t="str">
            <v>P</v>
          </cell>
          <cell r="J76" t="str">
            <v>LT</v>
          </cell>
          <cell r="K76" t="str">
            <v>Radius Premium</v>
          </cell>
        </row>
        <row r="77">
          <cell r="A77" t="str">
            <v>S19052</v>
          </cell>
          <cell r="B77" t="str">
            <v>Local Seed Co. LS4407X</v>
          </cell>
          <cell r="C77">
            <v>4.4000000000000004</v>
          </cell>
          <cell r="D77" t="str">
            <v>R2X</v>
          </cell>
          <cell r="F77" t="str">
            <v>R</v>
          </cell>
          <cell r="I77" t="str">
            <v>P</v>
          </cell>
          <cell r="J77" t="str">
            <v>LT</v>
          </cell>
          <cell r="K77" t="str">
            <v>Radius Premium</v>
          </cell>
        </row>
        <row r="78">
          <cell r="A78" t="str">
            <v>S18033</v>
          </cell>
          <cell r="B78" t="str">
            <v>Local Seed Co. LS4565XS**</v>
          </cell>
          <cell r="C78">
            <v>4.5</v>
          </cell>
          <cell r="D78" t="str">
            <v>R2X, STS</v>
          </cell>
          <cell r="E78" t="str">
            <v>R3, MR14</v>
          </cell>
          <cell r="F78" t="str">
            <v>R</v>
          </cell>
          <cell r="G78" t="str">
            <v>MR</v>
          </cell>
          <cell r="H78" t="str">
            <v>R</v>
          </cell>
          <cell r="I78" t="str">
            <v>W</v>
          </cell>
          <cell r="J78" t="str">
            <v>T</v>
          </cell>
          <cell r="K78" t="str">
            <v>Radius Premium</v>
          </cell>
        </row>
        <row r="79">
          <cell r="A79" t="str">
            <v>S19054</v>
          </cell>
          <cell r="B79" t="str">
            <v>Local Seed Co. LS4795XS**</v>
          </cell>
          <cell r="C79">
            <v>4.7</v>
          </cell>
          <cell r="D79" t="str">
            <v>R2X, STS</v>
          </cell>
          <cell r="E79" t="str">
            <v>R3, MR14</v>
          </cell>
          <cell r="F79" t="str">
            <v>R</v>
          </cell>
          <cell r="G79" t="str">
            <v>R</v>
          </cell>
          <cell r="H79" t="str">
            <v>MR</v>
          </cell>
          <cell r="I79" t="str">
            <v>P</v>
          </cell>
          <cell r="J79" t="str">
            <v>LT</v>
          </cell>
          <cell r="K79" t="str">
            <v>Radius Premium</v>
          </cell>
        </row>
        <row r="80">
          <cell r="A80" t="str">
            <v>S19059</v>
          </cell>
          <cell r="B80" t="str">
            <v>Local Seed Co. LS4999X**</v>
          </cell>
          <cell r="C80">
            <v>4.9000000000000004</v>
          </cell>
          <cell r="D80" t="str">
            <v>R2X</v>
          </cell>
          <cell r="E80" t="str">
            <v>R3, MR14</v>
          </cell>
          <cell r="F80" t="str">
            <v>R</v>
          </cell>
          <cell r="G80" t="str">
            <v>MR</v>
          </cell>
          <cell r="H80" t="str">
            <v>R</v>
          </cell>
          <cell r="I80" t="str">
            <v>W</v>
          </cell>
          <cell r="J80" t="str">
            <v>LT</v>
          </cell>
          <cell r="K80" t="str">
            <v>Radius Premium</v>
          </cell>
        </row>
        <row r="81">
          <cell r="A81" t="str">
            <v>S20049</v>
          </cell>
          <cell r="B81" t="str">
            <v>Local Seed Co. LS5009XS</v>
          </cell>
          <cell r="C81">
            <v>5</v>
          </cell>
          <cell r="D81" t="str">
            <v>R2X, STS</v>
          </cell>
          <cell r="K81" t="str">
            <v>Radius Premium</v>
          </cell>
        </row>
        <row r="82">
          <cell r="A82" t="str">
            <v>S18042</v>
          </cell>
          <cell r="B82" t="str">
            <v>Local Seed Co. LS5087X</v>
          </cell>
          <cell r="C82">
            <v>5</v>
          </cell>
          <cell r="D82" t="str">
            <v>R2X</v>
          </cell>
          <cell r="E82" t="str">
            <v>R3, MR14</v>
          </cell>
          <cell r="F82" t="str">
            <v>R</v>
          </cell>
          <cell r="G82" t="str">
            <v>MR</v>
          </cell>
          <cell r="H82" t="str">
            <v>R</v>
          </cell>
          <cell r="I82" t="str">
            <v>P</v>
          </cell>
          <cell r="J82" t="str">
            <v>T</v>
          </cell>
          <cell r="K82" t="str">
            <v>Radius Premium</v>
          </cell>
        </row>
        <row r="83">
          <cell r="A83" t="str">
            <v>S19060</v>
          </cell>
          <cell r="B83" t="str">
            <v>Local Seed Co. LS5386X</v>
          </cell>
          <cell r="C83">
            <v>5.3</v>
          </cell>
          <cell r="D83" t="str">
            <v>R2X</v>
          </cell>
          <cell r="E83" t="str">
            <v>R3, MR14</v>
          </cell>
          <cell r="F83" t="str">
            <v>R</v>
          </cell>
          <cell r="G83" t="str">
            <v>MS</v>
          </cell>
          <cell r="H83" t="str">
            <v>MR</v>
          </cell>
          <cell r="I83" t="str">
            <v>P</v>
          </cell>
          <cell r="J83" t="str">
            <v>T</v>
          </cell>
          <cell r="K83" t="str">
            <v>Radius Premium</v>
          </cell>
        </row>
        <row r="84">
          <cell r="A84" t="str">
            <v>S20045</v>
          </cell>
          <cell r="B84" t="str">
            <v>Local Seed Co. LS3906GL</v>
          </cell>
          <cell r="C84">
            <v>3.9</v>
          </cell>
          <cell r="D84" t="str">
            <v>GT, LL</v>
          </cell>
          <cell r="K84" t="str">
            <v>Radius Premium</v>
          </cell>
        </row>
        <row r="85">
          <cell r="A85" t="str">
            <v>S20047</v>
          </cell>
          <cell r="B85" t="str">
            <v>Local Seed Co. LS4607XS</v>
          </cell>
          <cell r="C85">
            <v>4.5999999999999996</v>
          </cell>
          <cell r="D85" t="str">
            <v>R2X, STS</v>
          </cell>
          <cell r="K85" t="str">
            <v>Radius Premium</v>
          </cell>
        </row>
        <row r="86">
          <cell r="A86" t="str">
            <v>S20046</v>
          </cell>
          <cell r="B86" t="str">
            <v>Local Seed Co. LS4706GL</v>
          </cell>
          <cell r="C86">
            <v>4.7</v>
          </cell>
          <cell r="D86" t="str">
            <v>GT, LL</v>
          </cell>
          <cell r="K86" t="str">
            <v>Radius Premium</v>
          </cell>
        </row>
        <row r="87">
          <cell r="A87" t="str">
            <v>S20048</v>
          </cell>
          <cell r="B87" t="str">
            <v>Local Seed Co. LS4806XS</v>
          </cell>
          <cell r="C87">
            <v>4.8</v>
          </cell>
          <cell r="D87" t="str">
            <v>R2X, STS</v>
          </cell>
          <cell r="K87" t="str">
            <v>Radius Premium</v>
          </cell>
        </row>
        <row r="88">
          <cell r="A88" t="str">
            <v>S19055</v>
          </cell>
          <cell r="B88" t="str">
            <v>Local Seed Co. ZS4694E3S**</v>
          </cell>
          <cell r="C88">
            <v>4.5999999999999996</v>
          </cell>
          <cell r="D88" t="str">
            <v xml:space="preserve"> E3, STS</v>
          </cell>
          <cell r="E88" t="str">
            <v>R3, MR14</v>
          </cell>
          <cell r="F88" t="str">
            <v>R</v>
          </cell>
          <cell r="H88" t="str">
            <v>R</v>
          </cell>
          <cell r="I88" t="str">
            <v>W</v>
          </cell>
          <cell r="J88" t="str">
            <v>T</v>
          </cell>
          <cell r="K88" t="str">
            <v>Radius Premium</v>
          </cell>
        </row>
        <row r="89">
          <cell r="A89" t="str">
            <v>S20050</v>
          </cell>
          <cell r="B89" t="str">
            <v>Local Seed Co. ZS5098E3</v>
          </cell>
          <cell r="C89">
            <v>5</v>
          </cell>
          <cell r="D89" t="str">
            <v>E3</v>
          </cell>
          <cell r="G89" t="str">
            <v>MS</v>
          </cell>
          <cell r="H89" t="str">
            <v>MR</v>
          </cell>
          <cell r="K89" t="str">
            <v>Radius Premium</v>
          </cell>
        </row>
        <row r="90">
          <cell r="A90" t="str">
            <v>S20002</v>
          </cell>
          <cell r="B90" t="str">
            <v xml:space="preserve">Mission Seed A4448X </v>
          </cell>
          <cell r="C90">
            <v>4.4000000000000004</v>
          </cell>
          <cell r="D90" t="str">
            <v>R2X, STS</v>
          </cell>
          <cell r="E90" t="str">
            <v>R3, MR14</v>
          </cell>
          <cell r="G90" t="str">
            <v>MT</v>
          </cell>
          <cell r="H90" t="str">
            <v>T</v>
          </cell>
          <cell r="K90" t="str">
            <v>ReVize PBI</v>
          </cell>
        </row>
        <row r="91">
          <cell r="A91" t="str">
            <v>S18088</v>
          </cell>
          <cell r="B91" t="str">
            <v>Mission Seed A4618X</v>
          </cell>
          <cell r="C91">
            <v>4.5999999999999996</v>
          </cell>
          <cell r="D91" t="str">
            <v>R2X, STS</v>
          </cell>
          <cell r="E91" t="str">
            <v>R3, MR14</v>
          </cell>
          <cell r="F91" t="str">
            <v>R</v>
          </cell>
          <cell r="G91" t="str">
            <v>MT</v>
          </cell>
          <cell r="H91" t="str">
            <v>T</v>
          </cell>
          <cell r="I91" t="str">
            <v>P</v>
          </cell>
          <cell r="J91" t="str">
            <v>G</v>
          </cell>
          <cell r="K91" t="str">
            <v>ReVize PBI</v>
          </cell>
        </row>
        <row r="92">
          <cell r="A92" t="str">
            <v>S18089</v>
          </cell>
          <cell r="B92" t="str">
            <v>Mission Seed A4828X</v>
          </cell>
          <cell r="C92">
            <v>4.8</v>
          </cell>
          <cell r="D92" t="str">
            <v>R2X, STS</v>
          </cell>
          <cell r="E92" t="str">
            <v>R3, MR14</v>
          </cell>
          <cell r="F92" t="str">
            <v>R</v>
          </cell>
          <cell r="G92" t="str">
            <v>MT</v>
          </cell>
          <cell r="H92" t="str">
            <v>T</v>
          </cell>
          <cell r="I92" t="str">
            <v>P</v>
          </cell>
          <cell r="J92" t="str">
            <v>G</v>
          </cell>
          <cell r="K92" t="str">
            <v>ReVize PBI</v>
          </cell>
        </row>
        <row r="93">
          <cell r="A93" t="str">
            <v>S18090</v>
          </cell>
          <cell r="B93" t="str">
            <v>Mission Seed A4950X</v>
          </cell>
          <cell r="C93">
            <v>4.9000000000000004</v>
          </cell>
          <cell r="D93" t="str">
            <v>R2X, STS</v>
          </cell>
          <cell r="E93" t="str">
            <v>R3, MR14</v>
          </cell>
          <cell r="F93" t="str">
            <v>R</v>
          </cell>
          <cell r="G93" t="str">
            <v>T</v>
          </cell>
          <cell r="H93" t="str">
            <v>MR</v>
          </cell>
          <cell r="I93" t="str">
            <v>P</v>
          </cell>
          <cell r="J93" t="str">
            <v>G</v>
          </cell>
          <cell r="K93" t="str">
            <v>ReVize PBI</v>
          </cell>
        </row>
        <row r="94">
          <cell r="A94" t="str">
            <v>S20035</v>
          </cell>
          <cell r="B94" t="str">
            <v>MO S16-11651C</v>
          </cell>
          <cell r="C94">
            <v>5.3</v>
          </cell>
          <cell r="D94" t="str">
            <v>Conv.</v>
          </cell>
          <cell r="E94" t="str">
            <v>R5, MR2, MR3</v>
          </cell>
          <cell r="G94" t="str">
            <v>FT</v>
          </cell>
          <cell r="H94" t="str">
            <v>FT</v>
          </cell>
          <cell r="K94" t="str">
            <v>Warden RTA</v>
          </cell>
        </row>
        <row r="95">
          <cell r="A95" t="str">
            <v>S19028</v>
          </cell>
          <cell r="B95" t="str">
            <v>MO S16-3747RY</v>
          </cell>
          <cell r="C95">
            <v>5</v>
          </cell>
          <cell r="D95" t="str">
            <v>RR</v>
          </cell>
          <cell r="E95" t="str">
            <v>R5, MR2, MR3</v>
          </cell>
          <cell r="G95" t="str">
            <v>FT</v>
          </cell>
          <cell r="H95" t="str">
            <v>S</v>
          </cell>
          <cell r="K95" t="str">
            <v>Warden RTA</v>
          </cell>
        </row>
        <row r="96">
          <cell r="A96" t="str">
            <v>S20033</v>
          </cell>
          <cell r="B96" t="str">
            <v>MO S16-5540R</v>
          </cell>
          <cell r="C96">
            <v>4.5999999999999996</v>
          </cell>
          <cell r="D96" t="str">
            <v>RR</v>
          </cell>
          <cell r="E96" t="str">
            <v>R2, R3, R5</v>
          </cell>
          <cell r="G96" t="str">
            <v>FT</v>
          </cell>
          <cell r="H96" t="str">
            <v>FT</v>
          </cell>
          <cell r="K96" t="str">
            <v>Warden RTA</v>
          </cell>
        </row>
        <row r="97">
          <cell r="A97" t="str">
            <v>S20034</v>
          </cell>
          <cell r="B97" t="str">
            <v>MO S16-7922C</v>
          </cell>
          <cell r="C97">
            <v>4.9000000000000004</v>
          </cell>
          <cell r="D97" t="str">
            <v>Conv.</v>
          </cell>
          <cell r="E97" t="str">
            <v>MR2, MR3, MR5</v>
          </cell>
          <cell r="G97" t="str">
            <v>FT</v>
          </cell>
          <cell r="H97" t="str">
            <v>FT</v>
          </cell>
          <cell r="K97" t="str">
            <v>Warden RTA</v>
          </cell>
        </row>
        <row r="98">
          <cell r="A98" t="str">
            <v>S19066</v>
          </cell>
          <cell r="B98" t="str">
            <v>NK Seed S44C7X</v>
          </cell>
          <cell r="C98">
            <v>4.4000000000000004</v>
          </cell>
          <cell r="D98" t="str">
            <v>R2X</v>
          </cell>
          <cell r="E98" t="str">
            <v>R3, MR14</v>
          </cell>
          <cell r="F98" t="str">
            <v>R</v>
          </cell>
          <cell r="G98" t="str">
            <v>R</v>
          </cell>
          <cell r="H98" t="str">
            <v>R</v>
          </cell>
          <cell r="I98" t="str">
            <v>P</v>
          </cell>
          <cell r="J98" t="str">
            <v>T</v>
          </cell>
          <cell r="K98" t="str">
            <v>Cruiser</v>
          </cell>
        </row>
        <row r="99">
          <cell r="A99" t="str">
            <v>S19067</v>
          </cell>
          <cell r="B99" t="str">
            <v>NK Seed S49F5X</v>
          </cell>
          <cell r="C99">
            <v>4.9000000000000004</v>
          </cell>
          <cell r="D99" t="str">
            <v>R2X</v>
          </cell>
          <cell r="E99" t="str">
            <v>R3, MR14</v>
          </cell>
          <cell r="F99" t="str">
            <v>R</v>
          </cell>
          <cell r="G99" t="str">
            <v>R</v>
          </cell>
          <cell r="H99" t="str">
            <v>R3, 14</v>
          </cell>
          <cell r="I99" t="str">
            <v>P</v>
          </cell>
          <cell r="J99" t="str">
            <v>T</v>
          </cell>
          <cell r="K99" t="str">
            <v>Cruiser</v>
          </cell>
        </row>
        <row r="100">
          <cell r="A100" t="str">
            <v>S17075</v>
          </cell>
          <cell r="B100" t="str">
            <v>Progeny 4444RXS</v>
          </cell>
          <cell r="C100">
            <v>4.4000000000000004</v>
          </cell>
          <cell r="D100" t="str">
            <v>R2X, STS</v>
          </cell>
          <cell r="E100" t="str">
            <v>R3, MR14</v>
          </cell>
          <cell r="G100" t="str">
            <v>MS/MR</v>
          </cell>
          <cell r="H100" t="str">
            <v>MR</v>
          </cell>
          <cell r="I100" t="str">
            <v>P</v>
          </cell>
          <cell r="J100" t="str">
            <v>LT</v>
          </cell>
          <cell r="K100" t="str">
            <v>Poncho/Votivo/Obvius Plus</v>
          </cell>
        </row>
        <row r="101">
          <cell r="A101" t="str">
            <v>S17076</v>
          </cell>
          <cell r="B101" t="str">
            <v>Progeny 4851RX</v>
          </cell>
          <cell r="C101">
            <v>4.8</v>
          </cell>
          <cell r="D101" t="str">
            <v>R2X</v>
          </cell>
          <cell r="E101" t="str">
            <v>R3, MR14</v>
          </cell>
          <cell r="G101" t="str">
            <v>MR/MS</v>
          </cell>
          <cell r="H101" t="str">
            <v>MR</v>
          </cell>
          <cell r="I101" t="str">
            <v>P</v>
          </cell>
          <cell r="J101" t="str">
            <v>LT</v>
          </cell>
          <cell r="K101" t="str">
            <v>Poncho/Votivo/Obvius Plus</v>
          </cell>
        </row>
        <row r="102">
          <cell r="A102" t="str">
            <v>S20069</v>
          </cell>
          <cell r="B102" t="str">
            <v>Progeny P4241E3</v>
          </cell>
          <cell r="C102">
            <v>4.2</v>
          </cell>
          <cell r="D102" t="str">
            <v>E3</v>
          </cell>
          <cell r="E102" t="str">
            <v>R3, MR14</v>
          </cell>
          <cell r="H102" t="str">
            <v>MR</v>
          </cell>
          <cell r="K102" t="str">
            <v>Poncho/Votivo/Obvius Plus</v>
          </cell>
        </row>
        <row r="103">
          <cell r="A103" t="str">
            <v>S19001</v>
          </cell>
          <cell r="B103" t="str">
            <v>Progeny P4265RXS</v>
          </cell>
          <cell r="C103">
            <v>4.2</v>
          </cell>
          <cell r="D103" t="str">
            <v>R2X, STS</v>
          </cell>
          <cell r="E103" t="str">
            <v>R3, MR14</v>
          </cell>
          <cell r="G103" t="str">
            <v>MR</v>
          </cell>
          <cell r="H103" t="str">
            <v>MR</v>
          </cell>
          <cell r="K103" t="str">
            <v>Poncho/Votivo/Obvius Plus</v>
          </cell>
        </row>
        <row r="104">
          <cell r="A104" t="str">
            <v>S20066</v>
          </cell>
          <cell r="B104" t="str">
            <v>Progeny P4505RXS</v>
          </cell>
          <cell r="C104">
            <v>4.5</v>
          </cell>
          <cell r="D104" t="str">
            <v>R2X, STS</v>
          </cell>
          <cell r="E104" t="str">
            <v>MR3</v>
          </cell>
          <cell r="G104" t="str">
            <v>MR</v>
          </cell>
          <cell r="H104" t="str">
            <v>MR</v>
          </cell>
          <cell r="K104" t="str">
            <v>Poncho/Votivo/Obvius Plus</v>
          </cell>
        </row>
        <row r="105">
          <cell r="A105" t="str">
            <v>S20077</v>
          </cell>
          <cell r="B105" t="str">
            <v>Progeny P4602LR</v>
          </cell>
          <cell r="C105">
            <v>4.5999999999999996</v>
          </cell>
          <cell r="D105" t="str">
            <v>LLGT27</v>
          </cell>
          <cell r="E105" t="str">
            <v>R3, MR14</v>
          </cell>
          <cell r="G105" t="str">
            <v>MR</v>
          </cell>
          <cell r="H105" t="str">
            <v>MR</v>
          </cell>
          <cell r="K105" t="str">
            <v>Poncho/Votivo/Obvius Plus</v>
          </cell>
        </row>
        <row r="106">
          <cell r="A106" t="str">
            <v>S16014</v>
          </cell>
          <cell r="B106" t="str">
            <v xml:space="preserve">Progeny P4620RXS </v>
          </cell>
          <cell r="C106">
            <v>4.5999999999999996</v>
          </cell>
          <cell r="D106" t="str">
            <v>R2X, STS</v>
          </cell>
          <cell r="E106" t="str">
            <v>R3, MR14</v>
          </cell>
          <cell r="G106" t="str">
            <v>MR</v>
          </cell>
          <cell r="H106" t="str">
            <v>MR</v>
          </cell>
          <cell r="K106" t="str">
            <v>Poncho/Votivo/Obvius Plus</v>
          </cell>
        </row>
        <row r="107">
          <cell r="A107" t="str">
            <v>S20070</v>
          </cell>
          <cell r="B107" t="str">
            <v>Progeny P4682E3</v>
          </cell>
          <cell r="C107">
            <v>4.5999999999999996</v>
          </cell>
          <cell r="D107" t="str">
            <v>E3</v>
          </cell>
          <cell r="E107" t="str">
            <v>S</v>
          </cell>
          <cell r="G107" t="str">
            <v>MS</v>
          </cell>
          <cell r="H107" t="str">
            <v>MR</v>
          </cell>
          <cell r="K107" t="str">
            <v>Poncho/Votivo/Obvius Plus</v>
          </cell>
        </row>
        <row r="108">
          <cell r="A108" t="str">
            <v>S20067</v>
          </cell>
          <cell r="B108" t="str">
            <v>Progeny P4700RXS</v>
          </cell>
          <cell r="C108">
            <v>4.7</v>
          </cell>
          <cell r="D108" t="str">
            <v>R2X, STS</v>
          </cell>
          <cell r="E108" t="str">
            <v>MR3</v>
          </cell>
          <cell r="G108" t="str">
            <v>MR</v>
          </cell>
          <cell r="H108" t="str">
            <v>MR</v>
          </cell>
          <cell r="K108" t="str">
            <v>Poncho/Votivo/Obvius Plus</v>
          </cell>
        </row>
        <row r="109">
          <cell r="A109" t="str">
            <v>S20071</v>
          </cell>
          <cell r="B109" t="str">
            <v>Progeny P4775E3S</v>
          </cell>
          <cell r="C109">
            <v>4.7</v>
          </cell>
          <cell r="D109" t="str">
            <v>E3, STS</v>
          </cell>
          <cell r="E109" t="str">
            <v>R3, MR14</v>
          </cell>
          <cell r="H109" t="str">
            <v>MR</v>
          </cell>
          <cell r="K109" t="str">
            <v>Poncho/Votivo/Obvius Plus</v>
          </cell>
        </row>
        <row r="110">
          <cell r="A110" t="str">
            <v>S20072</v>
          </cell>
          <cell r="B110" t="str">
            <v>Progeny P4807E3S</v>
          </cell>
          <cell r="C110">
            <v>4.8</v>
          </cell>
          <cell r="D110" t="str">
            <v>E3, STS</v>
          </cell>
          <cell r="E110" t="str">
            <v>R3, MR14</v>
          </cell>
          <cell r="G110" t="str">
            <v>MR</v>
          </cell>
          <cell r="H110" t="str">
            <v>MR</v>
          </cell>
          <cell r="K110" t="str">
            <v>Poncho/Votivo/Obvius Plus</v>
          </cell>
        </row>
        <row r="111">
          <cell r="A111" t="str">
            <v>S16016</v>
          </cell>
          <cell r="B111" t="str">
            <v xml:space="preserve">Progeny P4816RX** </v>
          </cell>
          <cell r="C111">
            <v>4.8</v>
          </cell>
          <cell r="D111" t="str">
            <v>R2X, STS</v>
          </cell>
          <cell r="E111" t="str">
            <v>R3</v>
          </cell>
          <cell r="G111" t="str">
            <v>MR</v>
          </cell>
          <cell r="H111" t="str">
            <v>MR</v>
          </cell>
          <cell r="K111" t="str">
            <v>Poncho/Votivo/Obvius Plus</v>
          </cell>
        </row>
        <row r="112">
          <cell r="A112" t="str">
            <v>S19003</v>
          </cell>
          <cell r="B112" t="str">
            <v>Progeny P4821RX</v>
          </cell>
          <cell r="C112">
            <v>4.8</v>
          </cell>
          <cell r="D112" t="str">
            <v>R2X</v>
          </cell>
          <cell r="E112" t="str">
            <v>R3, MR14</v>
          </cell>
          <cell r="G112" t="str">
            <v>MR</v>
          </cell>
          <cell r="H112" t="str">
            <v>MR</v>
          </cell>
          <cell r="K112" t="str">
            <v>Poncho/Votivo/Obvius Plus</v>
          </cell>
        </row>
        <row r="113">
          <cell r="A113" t="str">
            <v>S20073</v>
          </cell>
          <cell r="B113" t="str">
            <v>Progeny P4902E3</v>
          </cell>
          <cell r="C113">
            <v>4.9000000000000004</v>
          </cell>
          <cell r="D113" t="str">
            <v>E3</v>
          </cell>
          <cell r="E113" t="str">
            <v>R3, MR14</v>
          </cell>
          <cell r="G113" t="str">
            <v>MR</v>
          </cell>
          <cell r="H113" t="str">
            <v>MR</v>
          </cell>
          <cell r="K113" t="str">
            <v>Poncho/Votivo/Obvius Plus</v>
          </cell>
        </row>
        <row r="114">
          <cell r="A114" t="str">
            <v>S20074</v>
          </cell>
          <cell r="B114" t="str">
            <v>Progeny P4908E3S</v>
          </cell>
          <cell r="C114">
            <v>4.9000000000000004</v>
          </cell>
          <cell r="D114" t="str">
            <v>E3, STS</v>
          </cell>
          <cell r="E114" t="str">
            <v>MR3</v>
          </cell>
          <cell r="G114" t="str">
            <v>MR</v>
          </cell>
          <cell r="H114" t="str">
            <v>R</v>
          </cell>
          <cell r="K114" t="str">
            <v>Poncho/Votivo/Obvius Plus</v>
          </cell>
        </row>
        <row r="115">
          <cell r="A115" t="str">
            <v>S20068</v>
          </cell>
          <cell r="B115" t="str">
            <v>Progeny P4970RX</v>
          </cell>
          <cell r="C115">
            <v>4.9000000000000004</v>
          </cell>
          <cell r="D115" t="str">
            <v>R2X</v>
          </cell>
          <cell r="E115" t="str">
            <v>S</v>
          </cell>
          <cell r="G115" t="str">
            <v>MR</v>
          </cell>
          <cell r="H115" t="str">
            <v>MR</v>
          </cell>
          <cell r="K115" t="str">
            <v>Poncho/Votivo/Obvius Plus</v>
          </cell>
        </row>
        <row r="116">
          <cell r="A116" t="str">
            <v>S16018</v>
          </cell>
          <cell r="B116" t="str">
            <v>Progeny P5016RXS**</v>
          </cell>
          <cell r="C116">
            <v>5</v>
          </cell>
          <cell r="D116" t="str">
            <v>R2X, STS</v>
          </cell>
          <cell r="E116" t="str">
            <v>R3, MR14</v>
          </cell>
          <cell r="G116" t="str">
            <v>MR</v>
          </cell>
          <cell r="H116" t="str">
            <v>MR</v>
          </cell>
          <cell r="K116" t="str">
            <v>Poncho/Votivo/Obvius Plus</v>
          </cell>
        </row>
        <row r="117">
          <cell r="A117" t="str">
            <v>S19005</v>
          </cell>
          <cell r="B117" t="str">
            <v>Progeny P5170RX</v>
          </cell>
          <cell r="C117">
            <v>5.0999999999999996</v>
          </cell>
          <cell r="D117" t="str">
            <v>R2X</v>
          </cell>
          <cell r="E117" t="str">
            <v>R3, MR14</v>
          </cell>
          <cell r="G117" t="str">
            <v>MR</v>
          </cell>
          <cell r="H117" t="str">
            <v>MS</v>
          </cell>
          <cell r="K117" t="str">
            <v>Poncho/Votivo/Obvius Plus</v>
          </cell>
        </row>
        <row r="118">
          <cell r="A118" t="str">
            <v>S20076</v>
          </cell>
          <cell r="B118" t="str">
            <v>Progeny P5211E3</v>
          </cell>
          <cell r="C118">
            <v>5.2</v>
          </cell>
          <cell r="D118" t="str">
            <v>E3</v>
          </cell>
          <cell r="E118" t="str">
            <v>S</v>
          </cell>
          <cell r="K118" t="str">
            <v>Poncho/Votivo/Obvius Plus</v>
          </cell>
        </row>
        <row r="119">
          <cell r="A119" t="str">
            <v>S18112</v>
          </cell>
          <cell r="B119" t="str">
            <v>Progeny P5252RX</v>
          </cell>
          <cell r="C119">
            <v>5.2</v>
          </cell>
          <cell r="D119" t="str">
            <v>R2X</v>
          </cell>
          <cell r="E119" t="str">
            <v>S</v>
          </cell>
          <cell r="G119" t="str">
            <v>MR</v>
          </cell>
          <cell r="H119" t="str">
            <v>MR</v>
          </cell>
          <cell r="K119" t="str">
            <v>Poncho/Votivo/Obvius Plus</v>
          </cell>
        </row>
        <row r="120">
          <cell r="A120" t="str">
            <v>S20010</v>
          </cell>
          <cell r="B120" t="str">
            <v>Taylor Seed T4880X</v>
          </cell>
          <cell r="C120">
            <v>4.8</v>
          </cell>
          <cell r="D120" t="str">
            <v>R2X</v>
          </cell>
          <cell r="E120" t="str">
            <v>R3, MR14</v>
          </cell>
          <cell r="G120" t="str">
            <v>MR</v>
          </cell>
          <cell r="H120" t="str">
            <v>MR</v>
          </cell>
          <cell r="K120" t="str">
            <v>CruiserMaxx</v>
          </cell>
        </row>
        <row r="121">
          <cell r="A121" t="str">
            <v>S20011</v>
          </cell>
          <cell r="B121" t="str">
            <v>Taylor Seed T4990XS</v>
          </cell>
          <cell r="C121">
            <v>4.9000000000000004</v>
          </cell>
          <cell r="D121" t="str">
            <v>R2X</v>
          </cell>
          <cell r="E121" t="str">
            <v>R3, MR14</v>
          </cell>
          <cell r="G121" t="str">
            <v>MR</v>
          </cell>
          <cell r="H121" t="str">
            <v>MS</v>
          </cell>
          <cell r="K121" t="str">
            <v>CruiserMaxx</v>
          </cell>
        </row>
        <row r="122">
          <cell r="A122" t="str">
            <v>S20021</v>
          </cell>
          <cell r="B122" t="str">
            <v>TN Exp TN16-5024</v>
          </cell>
          <cell r="C122">
            <v>5.0999999999999996</v>
          </cell>
          <cell r="D122" t="str">
            <v>Conv.</v>
          </cell>
          <cell r="E122" t="str">
            <v>R2, R3, R5</v>
          </cell>
          <cell r="G122" t="str">
            <v>unknown</v>
          </cell>
          <cell r="H122" t="str">
            <v>unknown</v>
          </cell>
          <cell r="K122" t="str">
            <v xml:space="preserve">Warden RTA </v>
          </cell>
        </row>
        <row r="123">
          <cell r="A123" t="str">
            <v>S20022</v>
          </cell>
          <cell r="B123" t="str">
            <v>TN Exp TN16-5027</v>
          </cell>
          <cell r="C123">
            <v>5.3</v>
          </cell>
          <cell r="D123" t="str">
            <v>Conv.</v>
          </cell>
          <cell r="E123" t="str">
            <v xml:space="preserve">R5 </v>
          </cell>
          <cell r="G123" t="str">
            <v>unknown</v>
          </cell>
          <cell r="H123" t="str">
            <v>unknown</v>
          </cell>
          <cell r="K123" t="str">
            <v xml:space="preserve">Warden RTA </v>
          </cell>
        </row>
        <row r="124">
          <cell r="A124" t="str">
            <v>S20012</v>
          </cell>
          <cell r="B124" t="str">
            <v>TN Exp TN17-4507R2</v>
          </cell>
          <cell r="C124">
            <v>4.2</v>
          </cell>
          <cell r="D124" t="str">
            <v>RR</v>
          </cell>
          <cell r="E124" t="str">
            <v>unknown</v>
          </cell>
          <cell r="G124" t="str">
            <v>unknown</v>
          </cell>
          <cell r="H124" t="str">
            <v>unknown</v>
          </cell>
          <cell r="K124" t="str">
            <v xml:space="preserve">Warden RTA </v>
          </cell>
        </row>
        <row r="125">
          <cell r="A125" t="str">
            <v>S20018</v>
          </cell>
          <cell r="B125" t="str">
            <v>TN Exp TN17-5021</v>
          </cell>
          <cell r="C125">
            <v>5</v>
          </cell>
          <cell r="D125" t="str">
            <v>Conv.</v>
          </cell>
          <cell r="E125" t="str">
            <v>unknown</v>
          </cell>
          <cell r="G125" t="str">
            <v>unknown</v>
          </cell>
          <cell r="H125" t="str">
            <v>unknown</v>
          </cell>
          <cell r="K125" t="str">
            <v xml:space="preserve">Warden RTA </v>
          </cell>
        </row>
        <row r="126">
          <cell r="A126" t="str">
            <v>S20014</v>
          </cell>
          <cell r="B126" t="str">
            <v>TN Exp TN18-4007</v>
          </cell>
          <cell r="C126">
            <v>4.5</v>
          </cell>
          <cell r="D126" t="str">
            <v>Conv.</v>
          </cell>
          <cell r="E126" t="str">
            <v>unknown</v>
          </cell>
          <cell r="G126" t="str">
            <v>unknown</v>
          </cell>
          <cell r="H126" t="str">
            <v>unknown</v>
          </cell>
          <cell r="K126" t="str">
            <v xml:space="preserve">Warden RTA </v>
          </cell>
        </row>
        <row r="127">
          <cell r="A127" t="str">
            <v>S20016</v>
          </cell>
          <cell r="B127" t="str">
            <v>TN Exp TN18-4110</v>
          </cell>
          <cell r="C127">
            <v>4.9000000000000004</v>
          </cell>
          <cell r="D127" t="str">
            <v>Conv.</v>
          </cell>
          <cell r="E127" t="str">
            <v>none</v>
          </cell>
          <cell r="G127" t="str">
            <v>unknown</v>
          </cell>
          <cell r="H127" t="str">
            <v>unknown</v>
          </cell>
          <cell r="K127" t="str">
            <v xml:space="preserve">Warden RTA </v>
          </cell>
        </row>
        <row r="128">
          <cell r="A128" t="str">
            <v>S20019</v>
          </cell>
          <cell r="B128" t="str">
            <v>TN Exp TN18-4130</v>
          </cell>
          <cell r="C128">
            <v>5</v>
          </cell>
          <cell r="D128" t="str">
            <v>Conv.</v>
          </cell>
          <cell r="E128" t="str">
            <v>none</v>
          </cell>
          <cell r="G128" t="str">
            <v>unknown</v>
          </cell>
          <cell r="H128" t="str">
            <v>unknown</v>
          </cell>
          <cell r="K128" t="str">
            <v xml:space="preserve">Warden RTA </v>
          </cell>
        </row>
        <row r="129">
          <cell r="A129" t="str">
            <v>S20020</v>
          </cell>
          <cell r="B129" t="str">
            <v>TN Exp TN18-5025</v>
          </cell>
          <cell r="C129">
            <v>5</v>
          </cell>
          <cell r="D129" t="str">
            <v>Conv.</v>
          </cell>
          <cell r="E129" t="str">
            <v>unknown</v>
          </cell>
          <cell r="G129" t="str">
            <v>unknown</v>
          </cell>
          <cell r="H129" t="str">
            <v>unknown</v>
          </cell>
          <cell r="K129" t="str">
            <v xml:space="preserve">Warden RTA </v>
          </cell>
        </row>
        <row r="130">
          <cell r="A130" t="str">
            <v>S20057</v>
          </cell>
          <cell r="B130" t="str">
            <v>USG 7431ET</v>
          </cell>
          <cell r="C130">
            <v>4.3</v>
          </cell>
          <cell r="D130" t="str">
            <v>E3, STS</v>
          </cell>
          <cell r="E130" t="str">
            <v>R3, MR14</v>
          </cell>
          <cell r="G130" t="str">
            <v>MR</v>
          </cell>
          <cell r="H130" t="str">
            <v>R</v>
          </cell>
          <cell r="K130" t="str">
            <v>Ipconazole, Metalaxyl, Imidicloprid</v>
          </cell>
        </row>
        <row r="131">
          <cell r="A131" t="str">
            <v>S18081</v>
          </cell>
          <cell r="B131" t="str">
            <v>USG 7447XTS**</v>
          </cell>
          <cell r="C131">
            <v>4.4000000000000004</v>
          </cell>
          <cell r="D131" t="str">
            <v>R2X, STS</v>
          </cell>
          <cell r="E131" t="str">
            <v>R3, MR14</v>
          </cell>
          <cell r="F131" t="str">
            <v>MS</v>
          </cell>
          <cell r="G131" t="str">
            <v>MR</v>
          </cell>
          <cell r="H131" t="str">
            <v>MR</v>
          </cell>
          <cell r="I131" t="str">
            <v>W</v>
          </cell>
          <cell r="J131" t="str">
            <v>LT</v>
          </cell>
          <cell r="K131" t="str">
            <v>Ipconazole, Metalaxyl, Imidicloprid</v>
          </cell>
        </row>
        <row r="132">
          <cell r="A132" t="str">
            <v>S20052</v>
          </cell>
          <cell r="B132" t="str">
            <v>USG 7461XT</v>
          </cell>
          <cell r="C132">
            <v>4.5999999999999996</v>
          </cell>
          <cell r="D132" t="str">
            <v>R2X</v>
          </cell>
          <cell r="E132" t="str">
            <v>R3</v>
          </cell>
          <cell r="G132" t="str">
            <v>MR</v>
          </cell>
          <cell r="H132" t="str">
            <v>R</v>
          </cell>
          <cell r="K132" t="str">
            <v>Ipconazole, Metalaxyl, Imidicloprid</v>
          </cell>
        </row>
        <row r="133">
          <cell r="A133" t="str">
            <v>S19030</v>
          </cell>
          <cell r="B133" t="str">
            <v>USG 7470XT**</v>
          </cell>
          <cell r="C133">
            <v>4.7</v>
          </cell>
          <cell r="D133" t="str">
            <v>R2X</v>
          </cell>
          <cell r="E133" t="str">
            <v>R3, MR14</v>
          </cell>
          <cell r="F133" t="str">
            <v>R</v>
          </cell>
          <cell r="G133" t="str">
            <v>MR</v>
          </cell>
          <cell r="H133" t="str">
            <v>MR</v>
          </cell>
          <cell r="I133" t="str">
            <v>P</v>
          </cell>
          <cell r="J133" t="str">
            <v>G</v>
          </cell>
          <cell r="K133" t="str">
            <v>Ipconazole, Metalaxyl, Imidicloprid</v>
          </cell>
        </row>
        <row r="134">
          <cell r="A134" t="str">
            <v>S20058</v>
          </cell>
          <cell r="B134" t="str">
            <v>USG 7471ETS</v>
          </cell>
          <cell r="C134">
            <v>4.7</v>
          </cell>
          <cell r="D134" t="str">
            <v>E3, STS</v>
          </cell>
          <cell r="E134" t="str">
            <v>R3, MR14</v>
          </cell>
          <cell r="G134" t="str">
            <v>MR</v>
          </cell>
          <cell r="H134" t="str">
            <v>R</v>
          </cell>
          <cell r="K134" t="str">
            <v>Ipconazole, Metalaxyl, Imidicloprid</v>
          </cell>
        </row>
        <row r="135">
          <cell r="A135" t="str">
            <v>S19031</v>
          </cell>
          <cell r="B135" t="str">
            <v>USG 7480XT</v>
          </cell>
          <cell r="C135">
            <v>4.8</v>
          </cell>
          <cell r="D135" t="str">
            <v>R2X</v>
          </cell>
          <cell r="E135" t="str">
            <v>S</v>
          </cell>
          <cell r="F135" t="str">
            <v>R</v>
          </cell>
          <cell r="G135" t="str">
            <v>MR</v>
          </cell>
          <cell r="H135" t="str">
            <v>MR</v>
          </cell>
          <cell r="I135" t="str">
            <v>P</v>
          </cell>
          <cell r="J135" t="str">
            <v>LT</v>
          </cell>
          <cell r="K135" t="str">
            <v>Ipconazole, Metalaxyl, Imidicloprid</v>
          </cell>
        </row>
        <row r="136">
          <cell r="A136" t="str">
            <v>S18082</v>
          </cell>
          <cell r="B136" t="str">
            <v>USG 7489XT</v>
          </cell>
          <cell r="C136">
            <v>4.8</v>
          </cell>
          <cell r="D136" t="str">
            <v>R2X</v>
          </cell>
          <cell r="E136" t="str">
            <v>R3, MR14</v>
          </cell>
          <cell r="F136" t="str">
            <v>R</v>
          </cell>
          <cell r="G136" t="str">
            <v>MR</v>
          </cell>
          <cell r="H136" t="str">
            <v>MR</v>
          </cell>
          <cell r="I136" t="str">
            <v>P</v>
          </cell>
          <cell r="J136" t="str">
            <v>LT</v>
          </cell>
          <cell r="K136" t="str">
            <v>Ipconazole, Metalaxyl, Imidicloprid</v>
          </cell>
        </row>
        <row r="137">
          <cell r="A137" t="str">
            <v>S20051</v>
          </cell>
          <cell r="B137" t="str">
            <v>USG 7491ETS</v>
          </cell>
          <cell r="C137">
            <v>4.9000000000000004</v>
          </cell>
          <cell r="D137" t="str">
            <v>E3, STS</v>
          </cell>
          <cell r="E137" t="str">
            <v>R3, MR14</v>
          </cell>
          <cell r="G137" t="str">
            <v>MR</v>
          </cell>
          <cell r="H137" t="str">
            <v>MR</v>
          </cell>
          <cell r="K137" t="str">
            <v>Ipconazole, Metalaxyl, Imidicloprid</v>
          </cell>
        </row>
        <row r="138">
          <cell r="A138" t="str">
            <v>S16139</v>
          </cell>
          <cell r="B138" t="str">
            <v xml:space="preserve">USG 7496XTS </v>
          </cell>
          <cell r="C138">
            <v>4.9000000000000004</v>
          </cell>
          <cell r="D138" t="str">
            <v>R2X, STS</v>
          </cell>
          <cell r="E138" t="str">
            <v>R3, MR14</v>
          </cell>
          <cell r="F138" t="str">
            <v>R</v>
          </cell>
          <cell r="G138" t="str">
            <v>MR</v>
          </cell>
          <cell r="H138" t="str">
            <v>MS</v>
          </cell>
          <cell r="I138" t="str">
            <v>P</v>
          </cell>
          <cell r="J138" t="str">
            <v>LT</v>
          </cell>
          <cell r="K138" t="str">
            <v>Ipconazole, Metalaxyl, Imidicloprid</v>
          </cell>
        </row>
        <row r="139">
          <cell r="A139" t="str">
            <v>S19038</v>
          </cell>
          <cell r="B139" t="str">
            <v>VA V15-2261ST</v>
          </cell>
          <cell r="C139">
            <v>5.2</v>
          </cell>
          <cell r="D139" t="str">
            <v>Conv.</v>
          </cell>
          <cell r="I139" t="str">
            <v>P</v>
          </cell>
          <cell r="J139" t="str">
            <v>G</v>
          </cell>
          <cell r="K139" t="str">
            <v>Rancona, Summit</v>
          </cell>
        </row>
        <row r="140">
          <cell r="A140" t="str">
            <v>S20059</v>
          </cell>
          <cell r="B140" t="str">
            <v xml:space="preserve">VA V16-0293 </v>
          </cell>
          <cell r="C140">
            <v>4.9000000000000004</v>
          </cell>
          <cell r="D140" t="str">
            <v>Conv.</v>
          </cell>
          <cell r="K140" t="str">
            <v xml:space="preserve">Rancona, Summit </v>
          </cell>
        </row>
        <row r="141">
          <cell r="A141" t="str">
            <v>S20060</v>
          </cell>
          <cell r="B141" t="str">
            <v>VA V17-0437</v>
          </cell>
          <cell r="C141">
            <v>4.9000000000000004</v>
          </cell>
          <cell r="D141" t="str">
            <v>Conv.</v>
          </cell>
          <cell r="K141" t="str">
            <v xml:space="preserve">Rancona, Summit </v>
          </cell>
        </row>
        <row r="142">
          <cell r="A142" t="str">
            <v>S20061</v>
          </cell>
          <cell r="B142" t="str">
            <v>VA V17-0462</v>
          </cell>
          <cell r="C142">
            <v>4.9000000000000004</v>
          </cell>
          <cell r="D142" t="str">
            <v>Conv.</v>
          </cell>
          <cell r="K142" t="str">
            <v xml:space="preserve">Rancona, Summit </v>
          </cell>
        </row>
      </sheetData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tabSelected="1" workbookViewId="0">
      <selection sqref="A1:XFD1048576"/>
    </sheetView>
  </sheetViews>
  <sheetFormatPr defaultColWidth="9.140625" defaultRowHeight="15" x14ac:dyDescent="0.25"/>
  <cols>
    <col min="1" max="1" width="25.7109375" customWidth="1"/>
    <col min="2" max="2" width="10.7109375" style="84" customWidth="1"/>
    <col min="3" max="3" width="10.7109375" style="84" hidden="1" customWidth="1"/>
    <col min="4" max="9" width="5.7109375" style="94" customWidth="1"/>
    <col min="10" max="15" width="5.7109375" style="83" customWidth="1"/>
    <col min="16" max="27" width="5.7109375" customWidth="1"/>
  </cols>
  <sheetData>
    <row r="1" spans="1:27" s="2" customFormat="1" ht="30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40.15" customHeight="1" x14ac:dyDescent="0.25">
      <c r="A2" s="3" t="s">
        <v>1</v>
      </c>
      <c r="B2" s="4" t="s">
        <v>2</v>
      </c>
      <c r="C2" s="4"/>
      <c r="D2" s="5" t="s">
        <v>3</v>
      </c>
      <c r="E2" s="6"/>
      <c r="F2" s="6"/>
      <c r="G2" s="6"/>
      <c r="H2" s="6"/>
      <c r="I2" s="7"/>
      <c r="J2" s="5" t="s">
        <v>4</v>
      </c>
      <c r="K2" s="6"/>
      <c r="L2" s="6"/>
      <c r="M2" s="6"/>
      <c r="N2" s="6"/>
      <c r="O2" s="7"/>
      <c r="P2" s="8" t="s">
        <v>5</v>
      </c>
      <c r="Q2" s="9"/>
      <c r="R2" s="9"/>
      <c r="S2" s="9"/>
      <c r="T2" s="9"/>
      <c r="U2" s="10"/>
      <c r="V2" s="8" t="s">
        <v>6</v>
      </c>
      <c r="W2" s="9"/>
      <c r="X2" s="9"/>
      <c r="Y2" s="9"/>
      <c r="Z2" s="9"/>
      <c r="AA2" s="9"/>
    </row>
    <row r="3" spans="1:27" ht="20.100000000000001" customHeight="1" x14ac:dyDescent="0.25">
      <c r="A3" s="11"/>
      <c r="B3" s="12"/>
      <c r="C3" s="12"/>
      <c r="D3" s="13" t="s">
        <v>7</v>
      </c>
      <c r="E3" s="14"/>
      <c r="F3" s="14" t="s">
        <v>8</v>
      </c>
      <c r="G3" s="14"/>
      <c r="H3" s="14" t="s">
        <v>9</v>
      </c>
      <c r="I3" s="15"/>
      <c r="J3" s="13" t="s">
        <v>7</v>
      </c>
      <c r="K3" s="14"/>
      <c r="L3" s="14" t="s">
        <v>8</v>
      </c>
      <c r="M3" s="14"/>
      <c r="N3" s="14" t="s">
        <v>9</v>
      </c>
      <c r="O3" s="15"/>
      <c r="P3" s="13" t="s">
        <v>7</v>
      </c>
      <c r="Q3" s="14"/>
      <c r="R3" s="14" t="s">
        <v>8</v>
      </c>
      <c r="S3" s="14"/>
      <c r="T3" s="14" t="s">
        <v>9</v>
      </c>
      <c r="U3" s="15"/>
      <c r="V3" s="13" t="s">
        <v>7</v>
      </c>
      <c r="W3" s="14"/>
      <c r="X3" s="14" t="s">
        <v>8</v>
      </c>
      <c r="Y3" s="14"/>
      <c r="Z3" s="14" t="s">
        <v>9</v>
      </c>
      <c r="AA3" s="14"/>
    </row>
    <row r="4" spans="1:27" ht="78.75" hidden="1" customHeight="1" x14ac:dyDescent="0.25">
      <c r="A4" s="11" t="s">
        <v>10</v>
      </c>
      <c r="B4" s="12" t="s">
        <v>2</v>
      </c>
      <c r="C4" s="12"/>
      <c r="D4" s="16" t="s">
        <v>11</v>
      </c>
      <c r="E4" s="17" t="s">
        <v>12</v>
      </c>
      <c r="F4" s="17" t="s">
        <v>13</v>
      </c>
      <c r="G4" s="17" t="s">
        <v>14</v>
      </c>
      <c r="H4" s="17" t="s">
        <v>15</v>
      </c>
      <c r="I4" s="18" t="s">
        <v>16</v>
      </c>
      <c r="J4" s="16" t="s">
        <v>17</v>
      </c>
      <c r="K4" s="17" t="s">
        <v>18</v>
      </c>
      <c r="L4" s="17" t="s">
        <v>19</v>
      </c>
      <c r="M4" s="17" t="s">
        <v>20</v>
      </c>
      <c r="N4" s="17" t="s">
        <v>21</v>
      </c>
      <c r="O4" s="18" t="s">
        <v>22</v>
      </c>
      <c r="P4" s="16" t="s">
        <v>23</v>
      </c>
      <c r="Q4" s="19" t="s">
        <v>24</v>
      </c>
      <c r="R4" s="17" t="s">
        <v>25</v>
      </c>
      <c r="S4" s="17" t="s">
        <v>26</v>
      </c>
      <c r="T4" s="17" t="s">
        <v>27</v>
      </c>
      <c r="U4" s="17" t="s">
        <v>28</v>
      </c>
      <c r="V4" s="16" t="s">
        <v>29</v>
      </c>
      <c r="W4" s="19" t="s">
        <v>30</v>
      </c>
      <c r="X4" s="17" t="s">
        <v>31</v>
      </c>
      <c r="Y4" s="17" t="s">
        <v>32</v>
      </c>
      <c r="Z4" s="17" t="s">
        <v>33</v>
      </c>
      <c r="AA4" s="17" t="s">
        <v>34</v>
      </c>
    </row>
    <row r="5" spans="1:27" x14ac:dyDescent="0.25">
      <c r="A5" s="20" t="str">
        <f t="shared" ref="A5:A39" si="0">VLOOKUP(C5,VL_SOY_2020,2,FALSE)</f>
        <v>Local Seed Co. LS4565XS**</v>
      </c>
      <c r="B5" s="20" t="str">
        <f t="shared" ref="B5:B39" si="1">VLOOKUP(C5,VL_SOY_2020,4,FALSE)</f>
        <v>R2X, STS</v>
      </c>
      <c r="C5" s="20" t="s">
        <v>35</v>
      </c>
      <c r="D5" s="21">
        <v>67.337400000000002</v>
      </c>
      <c r="E5" s="22" t="s">
        <v>36</v>
      </c>
      <c r="F5" s="23">
        <v>62.7639</v>
      </c>
      <c r="G5" s="24" t="s">
        <v>37</v>
      </c>
      <c r="H5" s="25">
        <v>61.563800000000001</v>
      </c>
      <c r="I5" s="26" t="s">
        <v>36</v>
      </c>
      <c r="J5" s="27">
        <v>137.86000000000001</v>
      </c>
      <c r="K5" s="28" t="s">
        <v>37</v>
      </c>
      <c r="L5" s="29">
        <v>132.94</v>
      </c>
      <c r="M5" s="30" t="s">
        <v>37</v>
      </c>
      <c r="N5" s="31">
        <v>132.59</v>
      </c>
      <c r="O5" s="28" t="s">
        <v>36</v>
      </c>
      <c r="P5" s="21">
        <v>40.253300000000003</v>
      </c>
      <c r="Q5" s="22" t="s">
        <v>38</v>
      </c>
      <c r="R5" s="23">
        <v>39.602200000000003</v>
      </c>
      <c r="S5" s="24" t="s">
        <v>37</v>
      </c>
      <c r="T5" s="25">
        <v>39.7682</v>
      </c>
      <c r="U5" s="22" t="s">
        <v>36</v>
      </c>
      <c r="V5" s="21">
        <v>21.5246</v>
      </c>
      <c r="W5" s="22" t="s">
        <v>39</v>
      </c>
      <c r="X5" s="23">
        <v>22.022500000000001</v>
      </c>
      <c r="Y5" s="24" t="s">
        <v>40</v>
      </c>
      <c r="Z5" s="25">
        <v>21.907599999999999</v>
      </c>
      <c r="AA5" s="22" t="s">
        <v>41</v>
      </c>
    </row>
    <row r="6" spans="1:27" x14ac:dyDescent="0.25">
      <c r="A6" s="32" t="str">
        <f t="shared" si="0"/>
        <v>AgriGold G4190RX**</v>
      </c>
      <c r="B6" s="32" t="str">
        <f t="shared" si="1"/>
        <v>R2X</v>
      </c>
      <c r="C6" s="32" t="s">
        <v>42</v>
      </c>
      <c r="D6" s="21">
        <v>66.045500000000004</v>
      </c>
      <c r="E6" s="22" t="s">
        <v>37</v>
      </c>
      <c r="F6" s="25">
        <v>64.121300000000005</v>
      </c>
      <c r="G6" s="22" t="s">
        <v>36</v>
      </c>
      <c r="H6" s="25">
        <v>61.920900000000003</v>
      </c>
      <c r="I6" s="26" t="s">
        <v>36</v>
      </c>
      <c r="J6" s="27">
        <v>130.9</v>
      </c>
      <c r="K6" s="28" t="s">
        <v>43</v>
      </c>
      <c r="L6" s="31">
        <v>127.36</v>
      </c>
      <c r="M6" s="28" t="s">
        <v>44</v>
      </c>
      <c r="N6" s="31">
        <v>126.09</v>
      </c>
      <c r="O6" s="33" t="s">
        <v>41</v>
      </c>
      <c r="P6" s="21">
        <v>41.057600000000001</v>
      </c>
      <c r="Q6" s="22" t="s">
        <v>41</v>
      </c>
      <c r="R6" s="25">
        <v>39.4681</v>
      </c>
      <c r="S6" s="22" t="s">
        <v>37</v>
      </c>
      <c r="T6" s="25">
        <v>39.857500000000002</v>
      </c>
      <c r="U6" s="22" t="s">
        <v>36</v>
      </c>
      <c r="V6" s="21">
        <v>22.290600000000001</v>
      </c>
      <c r="W6" s="22" t="s">
        <v>45</v>
      </c>
      <c r="X6" s="25">
        <v>22.903400000000001</v>
      </c>
      <c r="Y6" s="22" t="s">
        <v>46</v>
      </c>
      <c r="Z6" s="25">
        <v>22.7119</v>
      </c>
      <c r="AA6" s="22" t="s">
        <v>36</v>
      </c>
    </row>
    <row r="7" spans="1:27" x14ac:dyDescent="0.25">
      <c r="A7" s="32" t="str">
        <f t="shared" si="0"/>
        <v>Dyna-Gro S45ES10</v>
      </c>
      <c r="B7" s="32" t="str">
        <f t="shared" si="1"/>
        <v>E3</v>
      </c>
      <c r="C7" s="32" t="s">
        <v>47</v>
      </c>
      <c r="D7" s="21">
        <v>65.387</v>
      </c>
      <c r="E7" s="22" t="s">
        <v>48</v>
      </c>
      <c r="F7" s="25"/>
      <c r="G7" s="22"/>
      <c r="H7" s="25"/>
      <c r="I7" s="22"/>
      <c r="J7" s="27">
        <v>138</v>
      </c>
      <c r="K7" s="28" t="s">
        <v>37</v>
      </c>
      <c r="L7" s="31"/>
      <c r="M7" s="28"/>
      <c r="N7" s="31"/>
      <c r="O7" s="28"/>
      <c r="P7" s="21">
        <v>38.529800000000002</v>
      </c>
      <c r="Q7" s="22" t="s">
        <v>49</v>
      </c>
      <c r="R7" s="25"/>
      <c r="S7" s="22"/>
      <c r="T7" s="25"/>
      <c r="U7" s="22"/>
      <c r="V7" s="21">
        <v>22.635300000000001</v>
      </c>
      <c r="W7" s="22" t="s">
        <v>50</v>
      </c>
      <c r="X7" s="25"/>
      <c r="Y7" s="22"/>
      <c r="Z7" s="25"/>
      <c r="AA7" s="22"/>
    </row>
    <row r="8" spans="1:27" x14ac:dyDescent="0.25">
      <c r="A8" s="34" t="str">
        <f t="shared" si="0"/>
        <v>Dyna-Gro S41XS98***</v>
      </c>
      <c r="B8" s="35" t="str">
        <f t="shared" si="1"/>
        <v>R2X, STS</v>
      </c>
      <c r="C8" s="35" t="s">
        <v>51</v>
      </c>
      <c r="D8" s="21">
        <v>65.159199999999998</v>
      </c>
      <c r="E8" s="22" t="s">
        <v>52</v>
      </c>
      <c r="F8" s="25">
        <v>62.226900000000001</v>
      </c>
      <c r="G8" s="22" t="s">
        <v>48</v>
      </c>
      <c r="H8" s="25">
        <v>62.181600000000003</v>
      </c>
      <c r="I8" s="26" t="s">
        <v>36</v>
      </c>
      <c r="J8" s="27">
        <v>131.24</v>
      </c>
      <c r="K8" s="28" t="s">
        <v>53</v>
      </c>
      <c r="L8" s="31">
        <v>127.75</v>
      </c>
      <c r="M8" s="28" t="s">
        <v>44</v>
      </c>
      <c r="N8" s="31">
        <v>126.52</v>
      </c>
      <c r="O8" s="28" t="s">
        <v>41</v>
      </c>
      <c r="P8" s="21">
        <v>40.636299999999999</v>
      </c>
      <c r="Q8" s="22" t="s">
        <v>54</v>
      </c>
      <c r="R8" s="25">
        <v>39.544699999999999</v>
      </c>
      <c r="S8" s="22" t="s">
        <v>37</v>
      </c>
      <c r="T8" s="25">
        <v>39.857500000000002</v>
      </c>
      <c r="U8" s="22" t="s">
        <v>36</v>
      </c>
      <c r="V8" s="21">
        <v>22.482099999999999</v>
      </c>
      <c r="W8" s="22" t="s">
        <v>55</v>
      </c>
      <c r="X8" s="25">
        <v>22.922599999999999</v>
      </c>
      <c r="Y8" s="22" t="s">
        <v>46</v>
      </c>
      <c r="Z8" s="25">
        <v>22.724699999999999</v>
      </c>
      <c r="AA8" s="22" t="s">
        <v>36</v>
      </c>
    </row>
    <row r="9" spans="1:27" x14ac:dyDescent="0.25">
      <c r="A9" s="35" t="str">
        <f t="shared" si="0"/>
        <v>LG Seeds LGS4227RX</v>
      </c>
      <c r="B9" s="35" t="str">
        <f t="shared" si="1"/>
        <v>R2X, STS</v>
      </c>
      <c r="C9" s="35" t="s">
        <v>56</v>
      </c>
      <c r="D9" s="21">
        <v>64.904600000000002</v>
      </c>
      <c r="E9" s="22" t="s">
        <v>52</v>
      </c>
      <c r="F9" s="25">
        <v>62.241599999999998</v>
      </c>
      <c r="G9" s="22" t="s">
        <v>48</v>
      </c>
      <c r="H9" s="25"/>
      <c r="I9" s="22"/>
      <c r="J9" s="27">
        <v>131.9</v>
      </c>
      <c r="K9" s="28" t="s">
        <v>57</v>
      </c>
      <c r="L9" s="31">
        <v>127.61</v>
      </c>
      <c r="M9" s="28" t="s">
        <v>44</v>
      </c>
      <c r="N9" s="31"/>
      <c r="O9" s="28"/>
      <c r="P9" s="21">
        <v>40.942700000000002</v>
      </c>
      <c r="Q9" s="22" t="s">
        <v>58</v>
      </c>
      <c r="R9" s="25">
        <v>39.736199999999997</v>
      </c>
      <c r="S9" s="22" t="s">
        <v>36</v>
      </c>
      <c r="T9" s="25"/>
      <c r="U9" s="22"/>
      <c r="V9" s="21">
        <v>22.328900000000001</v>
      </c>
      <c r="W9" s="22" t="s">
        <v>45</v>
      </c>
      <c r="X9" s="25">
        <v>22.903400000000001</v>
      </c>
      <c r="Y9" s="22" t="s">
        <v>46</v>
      </c>
      <c r="Z9" s="25"/>
      <c r="AA9" s="22"/>
    </row>
    <row r="10" spans="1:27" x14ac:dyDescent="0.25">
      <c r="A10" s="32" t="str">
        <f t="shared" si="0"/>
        <v>Progeny P4505RXS</v>
      </c>
      <c r="B10" s="32" t="str">
        <f t="shared" si="1"/>
        <v>R2X, STS</v>
      </c>
      <c r="C10" s="32" t="s">
        <v>59</v>
      </c>
      <c r="D10" s="21">
        <v>64.514099999999999</v>
      </c>
      <c r="E10" s="22" t="s">
        <v>60</v>
      </c>
      <c r="F10" s="25"/>
      <c r="G10" s="22"/>
      <c r="H10" s="25"/>
      <c r="I10" s="22"/>
      <c r="J10" s="27">
        <v>136.66999999999999</v>
      </c>
      <c r="K10" s="28" t="s">
        <v>54</v>
      </c>
      <c r="L10" s="31"/>
      <c r="M10" s="28"/>
      <c r="N10" s="31"/>
      <c r="O10" s="28"/>
      <c r="P10" s="21">
        <v>38.453200000000002</v>
      </c>
      <c r="Q10" s="22" t="s">
        <v>49</v>
      </c>
      <c r="R10" s="25"/>
      <c r="S10" s="22"/>
      <c r="T10" s="25"/>
      <c r="U10" s="22"/>
      <c r="V10" s="21">
        <v>23.0183</v>
      </c>
      <c r="W10" s="22" t="s">
        <v>61</v>
      </c>
      <c r="X10" s="25"/>
      <c r="Y10" s="22"/>
      <c r="Z10" s="25"/>
      <c r="AA10" s="22"/>
    </row>
    <row r="11" spans="1:27" x14ac:dyDescent="0.25">
      <c r="A11" s="32" t="str">
        <f t="shared" si="0"/>
        <v>Croplan CP4150XS</v>
      </c>
      <c r="B11" s="32" t="str">
        <f t="shared" si="1"/>
        <v>R2X</v>
      </c>
      <c r="C11" s="32" t="s">
        <v>62</v>
      </c>
      <c r="D11" s="21">
        <v>64.363299999999995</v>
      </c>
      <c r="E11" s="22" t="s">
        <v>60</v>
      </c>
      <c r="F11" s="25"/>
      <c r="G11" s="22"/>
      <c r="H11" s="25"/>
      <c r="I11" s="22"/>
      <c r="J11" s="27">
        <v>133.52000000000001</v>
      </c>
      <c r="K11" s="28" t="s">
        <v>63</v>
      </c>
      <c r="L11" s="31"/>
      <c r="M11" s="28"/>
      <c r="N11" s="31"/>
      <c r="O11" s="28"/>
      <c r="P11" s="21">
        <v>40.329900000000002</v>
      </c>
      <c r="Q11" s="22" t="s">
        <v>64</v>
      </c>
      <c r="R11" s="25"/>
      <c r="S11" s="22"/>
      <c r="T11" s="25"/>
      <c r="U11" s="22"/>
      <c r="V11" s="21">
        <v>22.558700000000002</v>
      </c>
      <c r="W11" s="22" t="s">
        <v>55</v>
      </c>
      <c r="X11" s="25"/>
      <c r="Y11" s="22"/>
      <c r="Z11" s="25"/>
      <c r="AA11" s="22"/>
    </row>
    <row r="12" spans="1:27" x14ac:dyDescent="0.25">
      <c r="A12" s="35" t="str">
        <f t="shared" si="0"/>
        <v>USG 7447XTS**</v>
      </c>
      <c r="B12" s="35" t="str">
        <f t="shared" si="1"/>
        <v>R2X, STS</v>
      </c>
      <c r="C12" s="35" t="s">
        <v>65</v>
      </c>
      <c r="D12" s="21">
        <v>63.444600000000001</v>
      </c>
      <c r="E12" s="22" t="s">
        <v>66</v>
      </c>
      <c r="F12" s="25"/>
      <c r="G12" s="22"/>
      <c r="H12" s="25"/>
      <c r="I12" s="22"/>
      <c r="J12" s="27">
        <v>137.62</v>
      </c>
      <c r="K12" s="28" t="s">
        <v>37</v>
      </c>
      <c r="L12" s="31"/>
      <c r="M12" s="28"/>
      <c r="N12" s="31"/>
      <c r="O12" s="28"/>
      <c r="P12" s="21">
        <v>40.100099999999998</v>
      </c>
      <c r="Q12" s="22" t="s">
        <v>61</v>
      </c>
      <c r="R12" s="25"/>
      <c r="S12" s="22"/>
      <c r="T12" s="25"/>
      <c r="U12" s="22"/>
      <c r="V12" s="21">
        <v>21.7927</v>
      </c>
      <c r="W12" s="22" t="s">
        <v>67</v>
      </c>
      <c r="X12" s="25"/>
      <c r="Y12" s="22"/>
      <c r="Z12" s="25"/>
      <c r="AA12" s="22"/>
    </row>
    <row r="13" spans="1:27" x14ac:dyDescent="0.25">
      <c r="A13" s="35" t="str">
        <f t="shared" si="0"/>
        <v>AgriGold G4255RX</v>
      </c>
      <c r="B13" s="35" t="str">
        <f t="shared" si="1"/>
        <v>R2X</v>
      </c>
      <c r="C13" s="35" t="s">
        <v>68</v>
      </c>
      <c r="D13" s="21">
        <v>63.089700000000001</v>
      </c>
      <c r="E13" s="22" t="s">
        <v>69</v>
      </c>
      <c r="F13" s="25">
        <v>60.437399999999997</v>
      </c>
      <c r="G13" s="22" t="s">
        <v>54</v>
      </c>
      <c r="H13" s="25"/>
      <c r="I13" s="22"/>
      <c r="J13" s="27">
        <v>134.38</v>
      </c>
      <c r="K13" s="28" t="s">
        <v>70</v>
      </c>
      <c r="L13" s="31">
        <v>130.44</v>
      </c>
      <c r="M13" s="28" t="s">
        <v>40</v>
      </c>
      <c r="N13" s="31"/>
      <c r="O13" s="28"/>
      <c r="P13" s="21">
        <v>40.176699999999997</v>
      </c>
      <c r="Q13" s="22" t="s">
        <v>71</v>
      </c>
      <c r="R13" s="25">
        <v>39.219200000000001</v>
      </c>
      <c r="S13" s="22" t="s">
        <v>37</v>
      </c>
      <c r="T13" s="25"/>
      <c r="U13" s="22"/>
      <c r="V13" s="21">
        <v>22.520399999999999</v>
      </c>
      <c r="W13" s="22" t="s">
        <v>55</v>
      </c>
      <c r="X13" s="25">
        <v>23.114100000000001</v>
      </c>
      <c r="Y13" s="22" t="s">
        <v>58</v>
      </c>
      <c r="Z13" s="25"/>
      <c r="AA13" s="22"/>
    </row>
    <row r="14" spans="1:27" x14ac:dyDescent="0.25">
      <c r="A14" s="35" t="str">
        <f t="shared" si="0"/>
        <v>Croplan CP4520XS</v>
      </c>
      <c r="B14" s="35" t="str">
        <f t="shared" si="1"/>
        <v>R2X</v>
      </c>
      <c r="C14" s="35" t="s">
        <v>72</v>
      </c>
      <c r="D14" s="21">
        <v>62.643999999999998</v>
      </c>
      <c r="E14" s="22" t="s">
        <v>73</v>
      </c>
      <c r="F14" s="25"/>
      <c r="G14" s="22"/>
      <c r="H14" s="25"/>
      <c r="I14" s="22"/>
      <c r="J14" s="27">
        <v>138.52000000000001</v>
      </c>
      <c r="K14" s="28" t="s">
        <v>36</v>
      </c>
      <c r="L14" s="31"/>
      <c r="M14" s="28"/>
      <c r="N14" s="31"/>
      <c r="O14" s="28"/>
      <c r="P14" s="21">
        <v>39.2958</v>
      </c>
      <c r="Q14" s="22" t="s">
        <v>74</v>
      </c>
      <c r="R14" s="25"/>
      <c r="S14" s="22"/>
      <c r="T14" s="25"/>
      <c r="U14" s="22"/>
      <c r="V14" s="21">
        <v>22.3672</v>
      </c>
      <c r="W14" s="22" t="s">
        <v>75</v>
      </c>
      <c r="X14" s="25"/>
      <c r="Y14" s="22"/>
      <c r="Z14" s="25"/>
      <c r="AA14" s="22"/>
    </row>
    <row r="15" spans="1:27" x14ac:dyDescent="0.25">
      <c r="A15" s="32" t="str">
        <f t="shared" si="0"/>
        <v>Asgrow AG43X0</v>
      </c>
      <c r="B15" s="32" t="str">
        <f t="shared" si="1"/>
        <v>R2X</v>
      </c>
      <c r="C15" s="32" t="s">
        <v>76</v>
      </c>
      <c r="D15" s="21">
        <v>62.407299999999999</v>
      </c>
      <c r="E15" s="22" t="s">
        <v>77</v>
      </c>
      <c r="F15" s="25"/>
      <c r="G15" s="22"/>
      <c r="H15" s="25"/>
      <c r="I15" s="22"/>
      <c r="J15" s="27">
        <v>136.94999999999999</v>
      </c>
      <c r="K15" s="28" t="s">
        <v>48</v>
      </c>
      <c r="L15" s="31"/>
      <c r="M15" s="28"/>
      <c r="N15" s="31"/>
      <c r="O15" s="28"/>
      <c r="P15" s="21">
        <v>39.180900000000001</v>
      </c>
      <c r="Q15" s="22" t="s">
        <v>78</v>
      </c>
      <c r="R15" s="25"/>
      <c r="S15" s="22"/>
      <c r="T15" s="25"/>
      <c r="U15" s="22"/>
      <c r="V15" s="21">
        <v>22.558700000000002</v>
      </c>
      <c r="W15" s="22" t="s">
        <v>55</v>
      </c>
      <c r="X15" s="25"/>
      <c r="Y15" s="22"/>
      <c r="Z15" s="25"/>
      <c r="AA15" s="22"/>
    </row>
    <row r="16" spans="1:27" x14ac:dyDescent="0.25">
      <c r="A16" s="34" t="str">
        <f t="shared" si="0"/>
        <v xml:space="preserve">Mission Seed A4448X </v>
      </c>
      <c r="B16" s="35" t="str">
        <f t="shared" si="1"/>
        <v>R2X, STS</v>
      </c>
      <c r="C16" s="35" t="s">
        <v>79</v>
      </c>
      <c r="D16" s="21">
        <v>61.890099999999997</v>
      </c>
      <c r="E16" s="22" t="s">
        <v>80</v>
      </c>
      <c r="F16" s="25"/>
      <c r="G16" s="22"/>
      <c r="H16" s="25"/>
      <c r="I16" s="22"/>
      <c r="J16" s="27">
        <v>133.19</v>
      </c>
      <c r="K16" s="28" t="s">
        <v>81</v>
      </c>
      <c r="L16" s="31"/>
      <c r="M16" s="28"/>
      <c r="N16" s="31"/>
      <c r="O16" s="28"/>
      <c r="P16" s="21">
        <v>39.372399999999999</v>
      </c>
      <c r="Q16" s="22" t="s">
        <v>82</v>
      </c>
      <c r="R16" s="25"/>
      <c r="S16" s="22"/>
      <c r="T16" s="25"/>
      <c r="U16" s="22"/>
      <c r="V16" s="21">
        <v>22.7502</v>
      </c>
      <c r="W16" s="22" t="s">
        <v>83</v>
      </c>
      <c r="X16" s="25"/>
      <c r="Y16" s="22"/>
      <c r="Z16" s="25"/>
      <c r="AA16" s="22"/>
    </row>
    <row r="17" spans="1:27" x14ac:dyDescent="0.25">
      <c r="A17" s="32" t="str">
        <f t="shared" si="0"/>
        <v>Dyna-Gro S45XS37</v>
      </c>
      <c r="B17" s="32" t="str">
        <f t="shared" si="1"/>
        <v>R2X, STS</v>
      </c>
      <c r="C17" s="32" t="s">
        <v>84</v>
      </c>
      <c r="D17" s="21">
        <v>61.822400000000002</v>
      </c>
      <c r="E17" s="22" t="s">
        <v>80</v>
      </c>
      <c r="F17" s="25">
        <v>60.452500000000001</v>
      </c>
      <c r="G17" s="22" t="s">
        <v>54</v>
      </c>
      <c r="H17" s="25">
        <v>59.8506</v>
      </c>
      <c r="I17" s="26" t="s">
        <v>36</v>
      </c>
      <c r="J17" s="27">
        <v>138</v>
      </c>
      <c r="K17" s="28" t="s">
        <v>37</v>
      </c>
      <c r="L17" s="31">
        <v>133.11000000000001</v>
      </c>
      <c r="M17" s="28" t="s">
        <v>36</v>
      </c>
      <c r="N17" s="31">
        <v>132.59</v>
      </c>
      <c r="O17" s="33" t="s">
        <v>36</v>
      </c>
      <c r="P17" s="21">
        <v>39.755400000000002</v>
      </c>
      <c r="Q17" s="22" t="s">
        <v>85</v>
      </c>
      <c r="R17" s="25">
        <v>38.962200000000003</v>
      </c>
      <c r="S17" s="22" t="s">
        <v>41</v>
      </c>
      <c r="T17" s="25">
        <v>39.3964</v>
      </c>
      <c r="U17" s="22" t="s">
        <v>36</v>
      </c>
      <c r="V17" s="21">
        <v>21.562899999999999</v>
      </c>
      <c r="W17" s="22" t="s">
        <v>39</v>
      </c>
      <c r="X17" s="25">
        <v>22.068899999999999</v>
      </c>
      <c r="Y17" s="22" t="s">
        <v>40</v>
      </c>
      <c r="Z17" s="25">
        <v>21.9269</v>
      </c>
      <c r="AA17" s="22" t="s">
        <v>41</v>
      </c>
    </row>
    <row r="18" spans="1:27" x14ac:dyDescent="0.25">
      <c r="A18" s="35" t="str">
        <f t="shared" si="0"/>
        <v>AgriGold G4318RX</v>
      </c>
      <c r="B18" s="35" t="str">
        <f t="shared" si="1"/>
        <v>R2X</v>
      </c>
      <c r="C18" s="35" t="s">
        <v>86</v>
      </c>
      <c r="D18" s="21">
        <v>61.7</v>
      </c>
      <c r="E18" s="22" t="s">
        <v>80</v>
      </c>
      <c r="F18" s="25"/>
      <c r="G18" s="22"/>
      <c r="H18" s="25"/>
      <c r="I18" s="22"/>
      <c r="J18" s="27">
        <v>132.57</v>
      </c>
      <c r="K18" s="28" t="s">
        <v>87</v>
      </c>
      <c r="L18" s="31"/>
      <c r="M18" s="28"/>
      <c r="N18" s="31"/>
      <c r="O18" s="28"/>
      <c r="P18" s="21">
        <v>39.640500000000003</v>
      </c>
      <c r="Q18" s="22" t="s">
        <v>85</v>
      </c>
      <c r="R18" s="25"/>
      <c r="S18" s="22"/>
      <c r="T18" s="25"/>
      <c r="U18" s="22"/>
      <c r="V18" s="21">
        <v>22.597000000000001</v>
      </c>
      <c r="W18" s="22" t="s">
        <v>88</v>
      </c>
      <c r="X18" s="25"/>
      <c r="Y18" s="22"/>
      <c r="Z18" s="25"/>
      <c r="AA18" s="22"/>
    </row>
    <row r="19" spans="1:27" x14ac:dyDescent="0.25">
      <c r="A19" s="32" t="str">
        <f t="shared" si="0"/>
        <v>DONMARIO Seeds DM 45X61</v>
      </c>
      <c r="B19" s="32" t="str">
        <f t="shared" si="1"/>
        <v>R2X</v>
      </c>
      <c r="C19" s="32" t="s">
        <v>89</v>
      </c>
      <c r="D19" s="21">
        <v>61.678400000000003</v>
      </c>
      <c r="E19" s="22" t="s">
        <v>80</v>
      </c>
      <c r="F19" s="25"/>
      <c r="G19" s="22"/>
      <c r="H19" s="25"/>
      <c r="I19" s="22"/>
      <c r="J19" s="27">
        <v>138</v>
      </c>
      <c r="K19" s="28" t="s">
        <v>37</v>
      </c>
      <c r="L19" s="31"/>
      <c r="M19" s="28"/>
      <c r="N19" s="31"/>
      <c r="O19" s="28"/>
      <c r="P19" s="21">
        <v>37.610599999999998</v>
      </c>
      <c r="Q19" s="22" t="s">
        <v>90</v>
      </c>
      <c r="R19" s="25"/>
      <c r="S19" s="22"/>
      <c r="T19" s="25"/>
      <c r="U19" s="22"/>
      <c r="V19" s="21">
        <v>23.2864</v>
      </c>
      <c r="W19" s="22" t="s">
        <v>64</v>
      </c>
      <c r="X19" s="25"/>
      <c r="Y19" s="22"/>
      <c r="Z19" s="25"/>
      <c r="AA19" s="22"/>
    </row>
    <row r="20" spans="1:27" x14ac:dyDescent="0.25">
      <c r="A20" s="35" t="str">
        <f t="shared" si="0"/>
        <v>LG Seeds LGS4464RX</v>
      </c>
      <c r="B20" s="35" t="str">
        <f t="shared" si="1"/>
        <v>R2X, STS</v>
      </c>
      <c r="C20" s="35" t="s">
        <v>91</v>
      </c>
      <c r="D20" s="21">
        <v>61.484000000000002</v>
      </c>
      <c r="E20" s="22" t="s">
        <v>80</v>
      </c>
      <c r="F20" s="25"/>
      <c r="G20" s="22"/>
      <c r="H20" s="25"/>
      <c r="I20" s="22"/>
      <c r="J20" s="27">
        <v>132.29</v>
      </c>
      <c r="K20" s="28" t="s">
        <v>82</v>
      </c>
      <c r="L20" s="31"/>
      <c r="M20" s="28"/>
      <c r="N20" s="31"/>
      <c r="O20" s="28"/>
      <c r="P20" s="21">
        <v>40.291600000000003</v>
      </c>
      <c r="Q20" s="22" t="s">
        <v>92</v>
      </c>
      <c r="R20" s="25"/>
      <c r="S20" s="22"/>
      <c r="T20" s="25"/>
      <c r="U20" s="22"/>
      <c r="V20" s="21">
        <v>22.558700000000002</v>
      </c>
      <c r="W20" s="22" t="s">
        <v>55</v>
      </c>
      <c r="X20" s="25"/>
      <c r="Y20" s="22"/>
      <c r="Z20" s="25"/>
      <c r="AA20" s="22"/>
    </row>
    <row r="21" spans="1:27" x14ac:dyDescent="0.25">
      <c r="A21" s="35" t="str">
        <f t="shared" si="0"/>
        <v>NK Seed S44C7X</v>
      </c>
      <c r="B21" s="35" t="str">
        <f t="shared" si="1"/>
        <v>R2X</v>
      </c>
      <c r="C21" s="35" t="s">
        <v>93</v>
      </c>
      <c r="D21" s="21">
        <v>61.308300000000003</v>
      </c>
      <c r="E21" s="22" t="s">
        <v>94</v>
      </c>
      <c r="F21" s="25">
        <v>59.322400000000002</v>
      </c>
      <c r="G21" s="22" t="s">
        <v>95</v>
      </c>
      <c r="H21" s="25"/>
      <c r="I21" s="22"/>
      <c r="J21" s="27">
        <v>137.86000000000001</v>
      </c>
      <c r="K21" s="28" t="s">
        <v>37</v>
      </c>
      <c r="L21" s="31">
        <v>132.03</v>
      </c>
      <c r="M21" s="28" t="s">
        <v>58</v>
      </c>
      <c r="N21" s="31"/>
      <c r="O21" s="28"/>
      <c r="P21" s="21">
        <v>38.299999999999997</v>
      </c>
      <c r="Q21" s="22" t="s">
        <v>96</v>
      </c>
      <c r="R21" s="25">
        <v>37.246699999999997</v>
      </c>
      <c r="S21" s="22" t="s">
        <v>97</v>
      </c>
      <c r="T21" s="25"/>
      <c r="U21" s="22"/>
      <c r="V21" s="21">
        <v>23.554500000000001</v>
      </c>
      <c r="W21" s="22" t="s">
        <v>37</v>
      </c>
      <c r="X21" s="25">
        <v>24.0716</v>
      </c>
      <c r="Y21" s="22" t="s">
        <v>36</v>
      </c>
      <c r="Z21" s="25"/>
      <c r="AA21" s="22"/>
    </row>
    <row r="22" spans="1:27" x14ac:dyDescent="0.25">
      <c r="A22" s="32" t="str">
        <f t="shared" si="0"/>
        <v>Dyna-Gro S43XS70</v>
      </c>
      <c r="B22" s="32" t="str">
        <f t="shared" si="1"/>
        <v>R2X, STS</v>
      </c>
      <c r="C22" s="32" t="s">
        <v>98</v>
      </c>
      <c r="D22" s="21">
        <v>61.298999999999999</v>
      </c>
      <c r="E22" s="22" t="s">
        <v>94</v>
      </c>
      <c r="F22" s="25">
        <v>57.957500000000003</v>
      </c>
      <c r="G22" s="22" t="s">
        <v>99</v>
      </c>
      <c r="H22" s="25"/>
      <c r="I22" s="22"/>
      <c r="J22" s="27">
        <v>134.66999999999999</v>
      </c>
      <c r="K22" s="28" t="s">
        <v>70</v>
      </c>
      <c r="L22" s="31">
        <v>130.72</v>
      </c>
      <c r="M22" s="28" t="s">
        <v>95</v>
      </c>
      <c r="N22" s="31"/>
      <c r="O22" s="28"/>
      <c r="P22" s="21">
        <v>40.061799999999998</v>
      </c>
      <c r="Q22" s="22" t="s">
        <v>61</v>
      </c>
      <c r="R22" s="25">
        <v>39.161700000000003</v>
      </c>
      <c r="S22" s="22" t="s">
        <v>37</v>
      </c>
      <c r="T22" s="25"/>
      <c r="U22" s="22"/>
      <c r="V22" s="21">
        <v>22.4438</v>
      </c>
      <c r="W22" s="22" t="s">
        <v>100</v>
      </c>
      <c r="X22" s="25">
        <v>23.0566</v>
      </c>
      <c r="Y22" s="22" t="s">
        <v>97</v>
      </c>
      <c r="Z22" s="25"/>
      <c r="AA22" s="22"/>
    </row>
    <row r="23" spans="1:27" x14ac:dyDescent="0.25">
      <c r="A23" s="32" t="str">
        <f t="shared" si="0"/>
        <v>Progeny 4444RXS</v>
      </c>
      <c r="B23" s="32" t="str">
        <f t="shared" si="1"/>
        <v>R2X, STS</v>
      </c>
      <c r="C23" s="32" t="s">
        <v>101</v>
      </c>
      <c r="D23" s="21">
        <v>60.780299999999997</v>
      </c>
      <c r="E23" s="22" t="s">
        <v>102</v>
      </c>
      <c r="F23" s="25"/>
      <c r="G23" s="22"/>
      <c r="H23" s="25"/>
      <c r="I23" s="22"/>
      <c r="J23" s="27">
        <v>135.13999999999999</v>
      </c>
      <c r="K23" s="28" t="s">
        <v>99</v>
      </c>
      <c r="L23" s="31"/>
      <c r="M23" s="28"/>
      <c r="N23" s="31"/>
      <c r="O23" s="28"/>
      <c r="P23" s="21">
        <v>39.180900000000001</v>
      </c>
      <c r="Q23" s="22" t="s">
        <v>78</v>
      </c>
      <c r="R23" s="25"/>
      <c r="S23" s="22"/>
      <c r="T23" s="25"/>
      <c r="U23" s="22"/>
      <c r="V23" s="21">
        <v>22.788499999999999</v>
      </c>
      <c r="W23" s="22" t="s">
        <v>103</v>
      </c>
      <c r="X23" s="25"/>
      <c r="Y23" s="22"/>
      <c r="Z23" s="25"/>
      <c r="AA23" s="22"/>
    </row>
    <row r="24" spans="1:27" x14ac:dyDescent="0.25">
      <c r="A24" s="35" t="str">
        <f t="shared" si="0"/>
        <v>Progeny P4265RXS</v>
      </c>
      <c r="B24" s="35" t="str">
        <f t="shared" si="1"/>
        <v>R2X, STS</v>
      </c>
      <c r="C24" s="35" t="s">
        <v>104</v>
      </c>
      <c r="D24" s="21">
        <v>59.920699999999997</v>
      </c>
      <c r="E24" s="22" t="s">
        <v>105</v>
      </c>
      <c r="F24" s="25">
        <v>57.756900000000002</v>
      </c>
      <c r="G24" s="22" t="s">
        <v>106</v>
      </c>
      <c r="H24" s="25"/>
      <c r="I24" s="22"/>
      <c r="J24" s="27">
        <v>134</v>
      </c>
      <c r="K24" s="28" t="s">
        <v>107</v>
      </c>
      <c r="L24" s="31">
        <v>129.88999999999999</v>
      </c>
      <c r="M24" s="28" t="s">
        <v>40</v>
      </c>
      <c r="N24" s="31"/>
      <c r="O24" s="28"/>
      <c r="P24" s="21">
        <v>40.215000000000003</v>
      </c>
      <c r="Q24" s="22" t="s">
        <v>38</v>
      </c>
      <c r="R24" s="25">
        <v>39.276600000000002</v>
      </c>
      <c r="S24" s="22" t="s">
        <v>37</v>
      </c>
      <c r="T24" s="25"/>
      <c r="U24" s="22"/>
      <c r="V24" s="21">
        <v>22.328900000000001</v>
      </c>
      <c r="W24" s="22" t="s">
        <v>45</v>
      </c>
      <c r="X24" s="25">
        <v>22.903400000000001</v>
      </c>
      <c r="Y24" s="22" t="s">
        <v>46</v>
      </c>
      <c r="Z24" s="25"/>
      <c r="AA24" s="22"/>
    </row>
    <row r="25" spans="1:27" x14ac:dyDescent="0.25">
      <c r="A25" s="35" t="str">
        <f t="shared" si="0"/>
        <v>USG 7431ET</v>
      </c>
      <c r="B25" s="35" t="str">
        <f t="shared" si="1"/>
        <v>E3, STS</v>
      </c>
      <c r="C25" s="35" t="s">
        <v>108</v>
      </c>
      <c r="D25" s="21">
        <v>59.857999999999997</v>
      </c>
      <c r="E25" s="22" t="s">
        <v>105</v>
      </c>
      <c r="F25" s="25"/>
      <c r="G25" s="22"/>
      <c r="H25" s="25"/>
      <c r="I25" s="22"/>
      <c r="J25" s="27">
        <v>134.9</v>
      </c>
      <c r="K25" s="28" t="s">
        <v>106</v>
      </c>
      <c r="L25" s="31"/>
      <c r="M25" s="28"/>
      <c r="N25" s="31"/>
      <c r="O25" s="28"/>
      <c r="P25" s="21">
        <v>38.683</v>
      </c>
      <c r="Q25" s="22" t="s">
        <v>109</v>
      </c>
      <c r="R25" s="25"/>
      <c r="S25" s="22"/>
      <c r="T25" s="25"/>
      <c r="U25" s="22"/>
      <c r="V25" s="21">
        <v>23.401299999999999</v>
      </c>
      <c r="W25" s="22" t="s">
        <v>54</v>
      </c>
      <c r="X25" s="25"/>
      <c r="Y25" s="22"/>
      <c r="Z25" s="25"/>
      <c r="AA25" s="22"/>
    </row>
    <row r="26" spans="1:27" x14ac:dyDescent="0.25">
      <c r="A26" s="35" t="str">
        <f t="shared" si="0"/>
        <v>Local Seed Co. LS4299XS</v>
      </c>
      <c r="B26" s="35" t="str">
        <f t="shared" si="1"/>
        <v>R2X, STS</v>
      </c>
      <c r="C26" s="35" t="s">
        <v>110</v>
      </c>
      <c r="D26" s="21">
        <v>59.685400000000001</v>
      </c>
      <c r="E26" s="22" t="s">
        <v>111</v>
      </c>
      <c r="F26" s="25">
        <v>59.698099999999997</v>
      </c>
      <c r="G26" s="22" t="s">
        <v>112</v>
      </c>
      <c r="H26" s="25"/>
      <c r="I26" s="22"/>
      <c r="J26" s="27">
        <v>133.9</v>
      </c>
      <c r="K26" s="28" t="s">
        <v>113</v>
      </c>
      <c r="L26" s="31">
        <v>130.25</v>
      </c>
      <c r="M26" s="28" t="s">
        <v>40</v>
      </c>
      <c r="N26" s="31"/>
      <c r="O26" s="28"/>
      <c r="P26" s="21">
        <v>40.176699999999997</v>
      </c>
      <c r="Q26" s="22" t="s">
        <v>71</v>
      </c>
      <c r="R26" s="25">
        <v>39.525599999999997</v>
      </c>
      <c r="S26" s="22" t="s">
        <v>37</v>
      </c>
      <c r="T26" s="25"/>
      <c r="U26" s="22"/>
      <c r="V26" s="21">
        <v>22.252300000000002</v>
      </c>
      <c r="W26" s="22" t="s">
        <v>96</v>
      </c>
      <c r="X26" s="25">
        <v>22.731100000000001</v>
      </c>
      <c r="Y26" s="22" t="s">
        <v>114</v>
      </c>
      <c r="Z26" s="25"/>
      <c r="AA26" s="22"/>
    </row>
    <row r="27" spans="1:27" x14ac:dyDescent="0.25">
      <c r="A27" s="35" t="str">
        <f t="shared" si="0"/>
        <v>Dyna-Gro S43EN61</v>
      </c>
      <c r="B27" s="35" t="str">
        <f t="shared" si="1"/>
        <v>E3</v>
      </c>
      <c r="C27" s="35" t="s">
        <v>115</v>
      </c>
      <c r="D27" s="21">
        <v>59.130800000000001</v>
      </c>
      <c r="E27" s="22" t="s">
        <v>116</v>
      </c>
      <c r="F27" s="25"/>
      <c r="G27" s="22"/>
      <c r="H27" s="25"/>
      <c r="I27" s="22"/>
      <c r="J27" s="27">
        <v>135.9</v>
      </c>
      <c r="K27" s="28" t="s">
        <v>112</v>
      </c>
      <c r="L27" s="31"/>
      <c r="M27" s="28"/>
      <c r="N27" s="31"/>
      <c r="O27" s="28"/>
      <c r="P27" s="21">
        <v>37.840400000000002</v>
      </c>
      <c r="Q27" s="22" t="s">
        <v>117</v>
      </c>
      <c r="R27" s="25"/>
      <c r="S27" s="22"/>
      <c r="T27" s="25"/>
      <c r="U27" s="22"/>
      <c r="V27" s="21">
        <v>23.8992</v>
      </c>
      <c r="W27" s="22" t="s">
        <v>36</v>
      </c>
      <c r="X27" s="25"/>
      <c r="Y27" s="22"/>
      <c r="Z27" s="25"/>
      <c r="AA27" s="22"/>
    </row>
    <row r="28" spans="1:27" x14ac:dyDescent="0.25">
      <c r="A28" s="32" t="str">
        <f t="shared" si="0"/>
        <v>Credenz CZ 4410 GTLL</v>
      </c>
      <c r="B28" s="32" t="str">
        <f t="shared" si="1"/>
        <v>RR, LL</v>
      </c>
      <c r="C28" s="32" t="s">
        <v>118</v>
      </c>
      <c r="D28" s="21">
        <v>58.923699999999997</v>
      </c>
      <c r="E28" s="22" t="s">
        <v>119</v>
      </c>
      <c r="F28" s="25"/>
      <c r="G28" s="22"/>
      <c r="H28" s="25"/>
      <c r="I28" s="22"/>
      <c r="J28" s="27">
        <v>134.05000000000001</v>
      </c>
      <c r="K28" s="28" t="s">
        <v>107</v>
      </c>
      <c r="L28" s="31"/>
      <c r="M28" s="28"/>
      <c r="N28" s="31"/>
      <c r="O28" s="28"/>
      <c r="P28" s="21">
        <v>37.533999999999999</v>
      </c>
      <c r="Q28" s="22" t="s">
        <v>120</v>
      </c>
      <c r="R28" s="25"/>
      <c r="S28" s="22"/>
      <c r="T28" s="25"/>
      <c r="U28" s="22"/>
      <c r="V28" s="21">
        <v>23.171500000000002</v>
      </c>
      <c r="W28" s="22" t="s">
        <v>69</v>
      </c>
      <c r="X28" s="25"/>
      <c r="Y28" s="22"/>
      <c r="Z28" s="25"/>
      <c r="AA28" s="22"/>
    </row>
    <row r="29" spans="1:27" x14ac:dyDescent="0.25">
      <c r="A29" s="32" t="str">
        <f t="shared" si="0"/>
        <v>AGS GS42X19S</v>
      </c>
      <c r="B29" s="32" t="str">
        <f t="shared" si="1"/>
        <v>R2X, STS</v>
      </c>
      <c r="C29" s="32" t="s">
        <v>121</v>
      </c>
      <c r="D29" s="21">
        <v>58.461199999999998</v>
      </c>
      <c r="E29" s="22" t="s">
        <v>50</v>
      </c>
      <c r="F29" s="25"/>
      <c r="G29" s="22"/>
      <c r="H29" s="25"/>
      <c r="I29" s="22"/>
      <c r="J29" s="27">
        <v>134.05000000000001</v>
      </c>
      <c r="K29" s="28" t="s">
        <v>107</v>
      </c>
      <c r="L29" s="31"/>
      <c r="M29" s="28"/>
      <c r="N29" s="31"/>
      <c r="O29" s="28"/>
      <c r="P29" s="21">
        <v>39.027700000000003</v>
      </c>
      <c r="Q29" s="22" t="s">
        <v>122</v>
      </c>
      <c r="R29" s="25"/>
      <c r="S29" s="22"/>
      <c r="T29" s="25"/>
      <c r="U29" s="22"/>
      <c r="V29" s="21">
        <v>23.248100000000001</v>
      </c>
      <c r="W29" s="22" t="s">
        <v>123</v>
      </c>
      <c r="X29" s="25"/>
      <c r="Y29" s="22"/>
      <c r="Z29" s="25"/>
      <c r="AA29" s="22"/>
    </row>
    <row r="30" spans="1:27" x14ac:dyDescent="0.25">
      <c r="A30" s="35" t="str">
        <f t="shared" si="0"/>
        <v>Credenz CZ 4570 X</v>
      </c>
      <c r="B30" s="35" t="str">
        <f t="shared" si="1"/>
        <v>R2X</v>
      </c>
      <c r="C30" s="35" t="s">
        <v>124</v>
      </c>
      <c r="D30" s="21">
        <v>57.306600000000003</v>
      </c>
      <c r="E30" s="22" t="s">
        <v>125</v>
      </c>
      <c r="F30" s="25"/>
      <c r="G30" s="22"/>
      <c r="H30" s="25"/>
      <c r="I30" s="22"/>
      <c r="J30" s="27">
        <v>138.1</v>
      </c>
      <c r="K30" s="28" t="s">
        <v>37</v>
      </c>
      <c r="L30" s="31"/>
      <c r="M30" s="28"/>
      <c r="N30" s="31"/>
      <c r="O30" s="28"/>
      <c r="P30" s="21">
        <v>39.946899999999999</v>
      </c>
      <c r="Q30" s="22" t="s">
        <v>94</v>
      </c>
      <c r="R30" s="25"/>
      <c r="S30" s="22"/>
      <c r="T30" s="25"/>
      <c r="U30" s="22"/>
      <c r="V30" s="21">
        <v>23.094899999999999</v>
      </c>
      <c r="W30" s="22" t="s">
        <v>126</v>
      </c>
      <c r="X30" s="25"/>
      <c r="Y30" s="22"/>
      <c r="Z30" s="25"/>
      <c r="AA30" s="22"/>
    </row>
    <row r="31" spans="1:27" x14ac:dyDescent="0.25">
      <c r="A31" s="32" t="str">
        <f t="shared" si="0"/>
        <v>Credenz CZ 4240 GTLL</v>
      </c>
      <c r="B31" s="32" t="str">
        <f t="shared" si="1"/>
        <v>RR, LL</v>
      </c>
      <c r="C31" s="32" t="s">
        <v>127</v>
      </c>
      <c r="D31" s="21">
        <v>57.090499999999999</v>
      </c>
      <c r="E31" s="22" t="s">
        <v>78</v>
      </c>
      <c r="F31" s="25"/>
      <c r="G31" s="22"/>
      <c r="H31" s="25"/>
      <c r="I31" s="22"/>
      <c r="J31" s="27">
        <v>133.62</v>
      </c>
      <c r="K31" s="28" t="s">
        <v>63</v>
      </c>
      <c r="L31" s="31"/>
      <c r="M31" s="28"/>
      <c r="N31" s="31"/>
      <c r="O31" s="28"/>
      <c r="P31" s="21">
        <v>40.061799999999998</v>
      </c>
      <c r="Q31" s="22" t="s">
        <v>61</v>
      </c>
      <c r="R31" s="25"/>
      <c r="S31" s="22"/>
      <c r="T31" s="25"/>
      <c r="U31" s="22"/>
      <c r="V31" s="21">
        <v>22.213999999999999</v>
      </c>
      <c r="W31" s="22" t="s">
        <v>128</v>
      </c>
      <c r="X31" s="25"/>
      <c r="Y31" s="22"/>
      <c r="Z31" s="25"/>
      <c r="AA31" s="22"/>
    </row>
    <row r="32" spans="1:27" x14ac:dyDescent="0.25">
      <c r="A32" s="32" t="str">
        <f t="shared" si="0"/>
        <v>Armor A44-D92</v>
      </c>
      <c r="B32" s="32" t="str">
        <f t="shared" si="1"/>
        <v>R2X</v>
      </c>
      <c r="C32" s="32" t="s">
        <v>129</v>
      </c>
      <c r="D32" s="21">
        <v>56.685000000000002</v>
      </c>
      <c r="E32" s="22" t="s">
        <v>130</v>
      </c>
      <c r="F32" s="25">
        <v>55.4739</v>
      </c>
      <c r="G32" s="22" t="s">
        <v>44</v>
      </c>
      <c r="H32" s="25"/>
      <c r="I32" s="22"/>
      <c r="J32" s="27">
        <v>133.76</v>
      </c>
      <c r="K32" s="28" t="s">
        <v>113</v>
      </c>
      <c r="L32" s="31">
        <v>130.13999999999999</v>
      </c>
      <c r="M32" s="28" t="s">
        <v>40</v>
      </c>
      <c r="N32" s="31"/>
      <c r="O32" s="28"/>
      <c r="P32" s="21">
        <v>39.448999999999998</v>
      </c>
      <c r="Q32" s="22" t="s">
        <v>87</v>
      </c>
      <c r="R32" s="25">
        <v>39.200000000000003</v>
      </c>
      <c r="S32" s="22" t="s">
        <v>37</v>
      </c>
      <c r="T32" s="25"/>
      <c r="U32" s="22"/>
      <c r="V32" s="21">
        <v>22.558700000000002</v>
      </c>
      <c r="W32" s="22" t="s">
        <v>55</v>
      </c>
      <c r="X32" s="25">
        <v>23.0183</v>
      </c>
      <c r="Y32" s="22" t="s">
        <v>97</v>
      </c>
      <c r="Z32" s="25"/>
      <c r="AA32" s="22"/>
    </row>
    <row r="33" spans="1:29" x14ac:dyDescent="0.25">
      <c r="A33" s="32" t="str">
        <f t="shared" si="0"/>
        <v>Local Seed Co. LS4407X</v>
      </c>
      <c r="B33" s="32" t="str">
        <f t="shared" si="1"/>
        <v>R2X</v>
      </c>
      <c r="C33" s="32" t="s">
        <v>131</v>
      </c>
      <c r="D33" s="21">
        <v>55.932200000000002</v>
      </c>
      <c r="E33" s="22" t="s">
        <v>122</v>
      </c>
      <c r="F33" s="25">
        <v>56.317999999999998</v>
      </c>
      <c r="G33" s="22" t="s">
        <v>44</v>
      </c>
      <c r="H33" s="25"/>
      <c r="I33" s="22"/>
      <c r="J33" s="27">
        <v>138.47999999999999</v>
      </c>
      <c r="K33" s="28" t="s">
        <v>36</v>
      </c>
      <c r="L33" s="31">
        <v>132.38999999999999</v>
      </c>
      <c r="M33" s="28" t="s">
        <v>48</v>
      </c>
      <c r="N33" s="31"/>
      <c r="O33" s="28"/>
      <c r="P33" s="21">
        <v>39.793700000000001</v>
      </c>
      <c r="Q33" s="22" t="s">
        <v>102</v>
      </c>
      <c r="R33" s="25">
        <v>39.008499999999998</v>
      </c>
      <c r="S33" s="22" t="s">
        <v>41</v>
      </c>
      <c r="T33" s="25"/>
      <c r="U33" s="22"/>
      <c r="V33" s="21">
        <v>22.865100000000002</v>
      </c>
      <c r="W33" s="22" t="s">
        <v>132</v>
      </c>
      <c r="X33" s="25">
        <v>23.343900000000001</v>
      </c>
      <c r="Y33" s="22" t="s">
        <v>41</v>
      </c>
      <c r="Z33" s="25"/>
      <c r="AA33" s="22"/>
    </row>
    <row r="34" spans="1:29" x14ac:dyDescent="0.25">
      <c r="A34" s="35" t="str">
        <f t="shared" si="0"/>
        <v>Progeny P4241E3</v>
      </c>
      <c r="B34" s="35" t="str">
        <f t="shared" si="1"/>
        <v>E3</v>
      </c>
      <c r="C34" s="35" t="s">
        <v>133</v>
      </c>
      <c r="D34" s="21">
        <v>55.704300000000003</v>
      </c>
      <c r="E34" s="22" t="s">
        <v>109</v>
      </c>
      <c r="F34" s="25"/>
      <c r="G34" s="22"/>
      <c r="H34" s="25"/>
      <c r="I34" s="22"/>
      <c r="J34" s="27">
        <v>134.66999999999999</v>
      </c>
      <c r="K34" s="28" t="s">
        <v>70</v>
      </c>
      <c r="L34" s="31"/>
      <c r="M34" s="28"/>
      <c r="N34" s="31"/>
      <c r="O34" s="28"/>
      <c r="P34" s="21">
        <v>39.525599999999997</v>
      </c>
      <c r="Q34" s="22" t="s">
        <v>103</v>
      </c>
      <c r="R34" s="25"/>
      <c r="S34" s="22"/>
      <c r="T34" s="25"/>
      <c r="U34" s="22"/>
      <c r="V34" s="21">
        <v>22.520399999999999</v>
      </c>
      <c r="W34" s="22" t="s">
        <v>55</v>
      </c>
      <c r="X34" s="25"/>
      <c r="Y34" s="22"/>
      <c r="Z34" s="25"/>
      <c r="AA34" s="22"/>
    </row>
    <row r="35" spans="1:29" x14ac:dyDescent="0.25">
      <c r="A35" s="34" t="str">
        <f t="shared" si="0"/>
        <v>Credenz CZ 4280 X</v>
      </c>
      <c r="B35" s="35" t="str">
        <f t="shared" si="1"/>
        <v>R2X</v>
      </c>
      <c r="C35" s="35" t="s">
        <v>134</v>
      </c>
      <c r="D35" s="21">
        <v>55.408299999999997</v>
      </c>
      <c r="E35" s="22" t="s">
        <v>135</v>
      </c>
      <c r="F35" s="25"/>
      <c r="G35" s="22"/>
      <c r="H35" s="25"/>
      <c r="I35" s="22"/>
      <c r="J35" s="27">
        <v>132.05000000000001</v>
      </c>
      <c r="K35" s="28" t="s">
        <v>74</v>
      </c>
      <c r="L35" s="31"/>
      <c r="M35" s="28"/>
      <c r="N35" s="31"/>
      <c r="O35" s="28"/>
      <c r="P35" s="21">
        <v>38.491500000000002</v>
      </c>
      <c r="Q35" s="22" t="s">
        <v>49</v>
      </c>
      <c r="R35" s="25"/>
      <c r="S35" s="22"/>
      <c r="T35" s="25"/>
      <c r="U35" s="22"/>
      <c r="V35" s="21">
        <v>23.439599999999999</v>
      </c>
      <c r="W35" s="22" t="s">
        <v>58</v>
      </c>
      <c r="X35" s="25"/>
      <c r="Y35" s="22"/>
      <c r="Z35" s="25"/>
      <c r="AA35" s="22"/>
    </row>
    <row r="36" spans="1:29" x14ac:dyDescent="0.25">
      <c r="A36" s="35" t="str">
        <f t="shared" si="0"/>
        <v>GoSoy 43C17S</v>
      </c>
      <c r="B36" s="35" t="str">
        <f t="shared" si="1"/>
        <v>STS</v>
      </c>
      <c r="C36" s="35" t="s">
        <v>136</v>
      </c>
      <c r="D36" s="21">
        <v>52.220500000000001</v>
      </c>
      <c r="E36" s="22" t="s">
        <v>137</v>
      </c>
      <c r="F36" s="25"/>
      <c r="G36" s="22"/>
      <c r="H36" s="25"/>
      <c r="I36" s="22"/>
      <c r="J36" s="27">
        <v>129.19</v>
      </c>
      <c r="K36" s="28" t="s">
        <v>138</v>
      </c>
      <c r="L36" s="31"/>
      <c r="M36" s="28"/>
      <c r="N36" s="31"/>
      <c r="O36" s="28"/>
      <c r="P36" s="21">
        <v>39.104300000000002</v>
      </c>
      <c r="Q36" s="22" t="s">
        <v>78</v>
      </c>
      <c r="R36" s="25"/>
      <c r="S36" s="22"/>
      <c r="T36" s="25"/>
      <c r="U36" s="22"/>
      <c r="V36" s="21">
        <v>22.98</v>
      </c>
      <c r="W36" s="22" t="s">
        <v>139</v>
      </c>
      <c r="X36" s="25"/>
      <c r="Y36" s="22"/>
      <c r="Z36" s="25"/>
      <c r="AA36" s="22"/>
    </row>
    <row r="37" spans="1:29" x14ac:dyDescent="0.25">
      <c r="A37" s="32" t="str">
        <f t="shared" si="0"/>
        <v>Credenz CZ 4539 GTLL</v>
      </c>
      <c r="B37" s="32" t="str">
        <f t="shared" si="1"/>
        <v>RR, LL</v>
      </c>
      <c r="C37" s="32" t="s">
        <v>140</v>
      </c>
      <c r="D37" s="21">
        <v>51.290799999999997</v>
      </c>
      <c r="E37" s="22" t="s">
        <v>141</v>
      </c>
      <c r="F37" s="25">
        <v>52.152999999999999</v>
      </c>
      <c r="G37" s="22" t="s">
        <v>142</v>
      </c>
      <c r="H37" s="25"/>
      <c r="I37" s="22"/>
      <c r="J37" s="27">
        <v>137.76</v>
      </c>
      <c r="K37" s="28" t="s">
        <v>37</v>
      </c>
      <c r="L37" s="31">
        <v>131.69</v>
      </c>
      <c r="M37" s="28" t="s">
        <v>46</v>
      </c>
      <c r="N37" s="31"/>
      <c r="O37" s="28"/>
      <c r="P37" s="21">
        <v>40.138399999999997</v>
      </c>
      <c r="Q37" s="22" t="s">
        <v>71</v>
      </c>
      <c r="R37" s="25">
        <v>39.697899999999997</v>
      </c>
      <c r="S37" s="22" t="s">
        <v>37</v>
      </c>
      <c r="T37" s="25"/>
      <c r="U37" s="22"/>
      <c r="V37" s="21">
        <v>22.6736</v>
      </c>
      <c r="W37" s="22" t="s">
        <v>50</v>
      </c>
      <c r="X37" s="25">
        <v>23.036000000000001</v>
      </c>
      <c r="Y37" s="22" t="s">
        <v>97</v>
      </c>
      <c r="Z37" s="25"/>
      <c r="AA37" s="22"/>
    </row>
    <row r="38" spans="1:29" x14ac:dyDescent="0.25">
      <c r="A38" s="32" t="str">
        <f t="shared" si="0"/>
        <v>TN Exp TN17-4507R2</v>
      </c>
      <c r="B38" s="32" t="str">
        <f t="shared" si="1"/>
        <v>RR</v>
      </c>
      <c r="C38" s="32" t="s">
        <v>143</v>
      </c>
      <c r="D38" s="21">
        <v>50.753300000000003</v>
      </c>
      <c r="E38" s="22" t="s">
        <v>141</v>
      </c>
      <c r="F38" s="25"/>
      <c r="G38" s="22"/>
      <c r="H38" s="25"/>
      <c r="I38" s="22"/>
      <c r="J38" s="27">
        <v>138.05000000000001</v>
      </c>
      <c r="K38" s="28" t="s">
        <v>37</v>
      </c>
      <c r="L38" s="31"/>
      <c r="M38" s="28"/>
      <c r="N38" s="31"/>
      <c r="O38" s="28"/>
      <c r="P38" s="21">
        <v>39.563899999999997</v>
      </c>
      <c r="Q38" s="22" t="s">
        <v>105</v>
      </c>
      <c r="R38" s="25"/>
      <c r="S38" s="22"/>
      <c r="T38" s="25"/>
      <c r="U38" s="22"/>
      <c r="V38" s="21">
        <v>21.984200000000001</v>
      </c>
      <c r="W38" s="22" t="s">
        <v>90</v>
      </c>
      <c r="X38" s="25"/>
      <c r="Y38" s="22"/>
      <c r="Z38" s="25"/>
      <c r="AA38" s="22"/>
    </row>
    <row r="39" spans="1:29" x14ac:dyDescent="0.25">
      <c r="A39" s="35" t="str">
        <f t="shared" si="0"/>
        <v>TN Exp TN18-4007</v>
      </c>
      <c r="B39" s="35" t="str">
        <f t="shared" si="1"/>
        <v>Conv.</v>
      </c>
      <c r="C39" s="35" t="s">
        <v>144</v>
      </c>
      <c r="D39" s="21">
        <v>48.551600000000001</v>
      </c>
      <c r="E39" s="22" t="s">
        <v>141</v>
      </c>
      <c r="F39" s="25"/>
      <c r="G39" s="22"/>
      <c r="H39" s="25"/>
      <c r="I39" s="22"/>
      <c r="J39" s="27">
        <v>134.38</v>
      </c>
      <c r="K39" s="28" t="s">
        <v>70</v>
      </c>
      <c r="L39" s="31"/>
      <c r="M39" s="28"/>
      <c r="N39" s="31"/>
      <c r="O39" s="28"/>
      <c r="P39" s="21">
        <v>44.542900000000003</v>
      </c>
      <c r="Q39" s="22" t="s">
        <v>36</v>
      </c>
      <c r="R39" s="25"/>
      <c r="S39" s="22"/>
      <c r="T39" s="25"/>
      <c r="U39" s="22"/>
      <c r="V39" s="21">
        <v>20.8352</v>
      </c>
      <c r="W39" s="22" t="s">
        <v>145</v>
      </c>
      <c r="X39" s="25"/>
      <c r="Y39" s="22"/>
      <c r="Z39" s="25"/>
      <c r="AA39" s="22"/>
    </row>
    <row r="40" spans="1:29" ht="12.75" customHeight="1" x14ac:dyDescent="0.25">
      <c r="A40" s="36" t="s">
        <v>146</v>
      </c>
      <c r="B40" s="37"/>
      <c r="C40" s="37"/>
      <c r="D40" s="38">
        <v>59.948099999999997</v>
      </c>
      <c r="E40" s="39"/>
      <c r="F40" s="39">
        <v>59.3018</v>
      </c>
      <c r="G40" s="39"/>
      <c r="H40" s="39">
        <v>61.379199999999997</v>
      </c>
      <c r="I40" s="39"/>
      <c r="J40" s="40">
        <v>135.03</v>
      </c>
      <c r="K40" s="41"/>
      <c r="L40" s="41">
        <v>130.49</v>
      </c>
      <c r="M40" s="41"/>
      <c r="N40" s="41">
        <v>129.44999999999999</v>
      </c>
      <c r="O40" s="42"/>
      <c r="P40" s="43">
        <v>39.636099999999999</v>
      </c>
      <c r="Q40" s="44"/>
      <c r="R40" s="44">
        <v>39.203800000000001</v>
      </c>
      <c r="S40" s="44"/>
      <c r="T40" s="44">
        <v>39.719900000000003</v>
      </c>
      <c r="U40" s="45"/>
      <c r="V40" s="43">
        <v>22.602499999999999</v>
      </c>
      <c r="W40" s="44"/>
      <c r="X40" s="44">
        <v>22.930399999999999</v>
      </c>
      <c r="Y40" s="44"/>
      <c r="Z40" s="44">
        <v>22.317799999999998</v>
      </c>
      <c r="AA40" s="44"/>
    </row>
    <row r="41" spans="1:29" ht="12.75" customHeight="1" x14ac:dyDescent="0.25">
      <c r="A41" s="46" t="s">
        <v>147</v>
      </c>
      <c r="B41" s="47"/>
      <c r="C41" s="47"/>
      <c r="D41" s="48">
        <v>4.8109000000000002</v>
      </c>
      <c r="E41" s="49"/>
      <c r="F41" s="50">
        <v>4.7659000000000002</v>
      </c>
      <c r="G41" s="50"/>
      <c r="H41" s="50">
        <v>4.5140000000000002</v>
      </c>
      <c r="I41" s="51"/>
      <c r="J41" s="52">
        <v>2.8917999999999999</v>
      </c>
      <c r="K41" s="53"/>
      <c r="L41" s="53">
        <v>4.9184999999999999</v>
      </c>
      <c r="M41" s="53"/>
      <c r="N41" s="53">
        <v>3.7073999999999998</v>
      </c>
      <c r="O41" s="54"/>
      <c r="P41" s="55">
        <v>0.26300000000000001</v>
      </c>
      <c r="Q41" s="56"/>
      <c r="R41" s="56">
        <v>0.90459999999999996</v>
      </c>
      <c r="S41" s="56"/>
      <c r="T41" s="56">
        <v>0.70230000000000004</v>
      </c>
      <c r="U41" s="57"/>
      <c r="V41" s="55">
        <v>0.14710000000000001</v>
      </c>
      <c r="W41" s="56"/>
      <c r="X41" s="56">
        <v>0.52490000000000003</v>
      </c>
      <c r="Y41" s="56"/>
      <c r="Z41" s="56">
        <v>0.34329999999999999</v>
      </c>
      <c r="AA41" s="56"/>
    </row>
    <row r="42" spans="1:29" ht="12.75" customHeight="1" x14ac:dyDescent="0.25">
      <c r="A42" s="58" t="s">
        <v>148</v>
      </c>
      <c r="B42" s="59"/>
      <c r="C42" s="59"/>
      <c r="D42" s="60">
        <v>4.07</v>
      </c>
      <c r="E42" s="61"/>
      <c r="F42" s="61">
        <v>2.66</v>
      </c>
      <c r="G42" s="61"/>
      <c r="H42" s="61" t="s">
        <v>149</v>
      </c>
      <c r="I42" s="62"/>
      <c r="J42" s="63">
        <v>1.66</v>
      </c>
      <c r="K42" s="64"/>
      <c r="L42" s="64">
        <v>1.08</v>
      </c>
      <c r="M42" s="64"/>
      <c r="N42" s="64">
        <v>0.97</v>
      </c>
      <c r="O42" s="65"/>
      <c r="P42" s="66">
        <v>0.74</v>
      </c>
      <c r="Q42" s="67"/>
      <c r="R42" s="67">
        <v>0.72</v>
      </c>
      <c r="S42" s="67"/>
      <c r="T42" s="67" t="s">
        <v>149</v>
      </c>
      <c r="U42" s="68"/>
      <c r="V42" s="66">
        <v>0.4</v>
      </c>
      <c r="W42" s="67"/>
      <c r="X42" s="67">
        <v>0.27</v>
      </c>
      <c r="Y42" s="67"/>
      <c r="Z42" s="67">
        <v>0.19</v>
      </c>
      <c r="AA42" s="67"/>
    </row>
    <row r="43" spans="1:29" ht="12.75" customHeight="1" x14ac:dyDescent="0.25">
      <c r="A43" s="58" t="s">
        <v>150</v>
      </c>
      <c r="B43" s="59"/>
      <c r="C43" s="59"/>
      <c r="D43" s="69">
        <v>11.984592366999999</v>
      </c>
      <c r="E43" s="70"/>
      <c r="F43" s="70">
        <v>10.443815497999999</v>
      </c>
      <c r="G43" s="70"/>
      <c r="H43" s="70">
        <v>10.313507906</v>
      </c>
      <c r="I43" s="71"/>
      <c r="J43" s="63">
        <v>2.0267595323999998</v>
      </c>
      <c r="K43" s="64"/>
      <c r="L43" s="64">
        <v>1.7854498787999999</v>
      </c>
      <c r="M43" s="64"/>
      <c r="N43" s="64">
        <v>1.9771871216000001</v>
      </c>
      <c r="O43" s="65"/>
      <c r="P43" s="63">
        <v>1.1494967558</v>
      </c>
      <c r="Q43" s="64"/>
      <c r="R43" s="64">
        <v>1.6027288414</v>
      </c>
      <c r="S43" s="64"/>
      <c r="T43" s="64">
        <v>1.5712251689000001</v>
      </c>
      <c r="U43" s="65"/>
      <c r="V43" s="63">
        <v>1.0820954249000001</v>
      </c>
      <c r="W43" s="64"/>
      <c r="X43" s="64">
        <v>1.0163271144999999</v>
      </c>
      <c r="Y43" s="64"/>
      <c r="Z43" s="64">
        <v>0.86895719049999998</v>
      </c>
      <c r="AA43" s="64"/>
      <c r="AC43" s="72" t="s">
        <v>151</v>
      </c>
    </row>
    <row r="44" spans="1:29" ht="15.75" thickBot="1" x14ac:dyDescent="0.3">
      <c r="A44" s="73" t="s">
        <v>152</v>
      </c>
      <c r="B44" s="74"/>
      <c r="C44" s="74"/>
      <c r="D44" s="75">
        <f>3*7*1</f>
        <v>21</v>
      </c>
      <c r="E44" s="76"/>
      <c r="F44" s="76">
        <f>3*7*2</f>
        <v>42</v>
      </c>
      <c r="G44" s="76"/>
      <c r="H44" s="76">
        <f>3*5*3</f>
        <v>45</v>
      </c>
      <c r="I44" s="77"/>
      <c r="J44" s="75">
        <f>3*6*1</f>
        <v>18</v>
      </c>
      <c r="K44" s="76"/>
      <c r="L44" s="76">
        <f>3*6*2</f>
        <v>36</v>
      </c>
      <c r="M44" s="76"/>
      <c r="N44" s="76">
        <f>3*5*3</f>
        <v>45</v>
      </c>
      <c r="O44" s="77"/>
      <c r="P44" s="78">
        <f>3*1*1</f>
        <v>3</v>
      </c>
      <c r="Q44" s="79"/>
      <c r="R44" s="79">
        <v>6</v>
      </c>
      <c r="S44" s="79"/>
      <c r="T44" s="79">
        <v>9</v>
      </c>
      <c r="U44" s="80"/>
      <c r="V44" s="78">
        <v>3</v>
      </c>
      <c r="W44" s="79"/>
      <c r="X44" s="79">
        <v>6</v>
      </c>
      <c r="Y44" s="79"/>
      <c r="Z44" s="79">
        <v>9</v>
      </c>
      <c r="AA44" s="79"/>
    </row>
    <row r="45" spans="1:29" s="84" customFormat="1" ht="12.75" x14ac:dyDescent="0.2">
      <c r="A45" s="81"/>
      <c r="B45" s="81"/>
      <c r="C45" s="81"/>
      <c r="D45" s="82"/>
      <c r="E45" s="82"/>
      <c r="F45" s="82"/>
      <c r="G45" s="82"/>
      <c r="H45" s="82"/>
      <c r="I45" s="82"/>
      <c r="J45" s="83"/>
      <c r="K45" s="83"/>
      <c r="L45" s="83"/>
      <c r="M45" s="83"/>
      <c r="N45" s="83"/>
      <c r="O45" s="83"/>
    </row>
    <row r="46" spans="1:29" s="84" customFormat="1" ht="12.75" x14ac:dyDescent="0.2">
      <c r="A46" s="85"/>
      <c r="B46" s="81"/>
      <c r="C46" s="81"/>
      <c r="D46" s="85"/>
      <c r="E46" s="85"/>
      <c r="F46" s="85"/>
      <c r="G46" s="85"/>
      <c r="H46" s="85"/>
      <c r="I46" s="85"/>
      <c r="J46" s="86"/>
      <c r="K46" s="86"/>
      <c r="L46" s="86"/>
      <c r="M46" s="86"/>
      <c r="N46" s="86"/>
      <c r="O46" s="86"/>
    </row>
    <row r="47" spans="1:29" s="84" customFormat="1" ht="12.75" x14ac:dyDescent="0.2">
      <c r="A47" s="85"/>
      <c r="B47" s="87"/>
      <c r="C47" s="87"/>
      <c r="D47" s="85"/>
      <c r="E47" s="85"/>
      <c r="F47" s="85"/>
      <c r="G47" s="85"/>
      <c r="H47" s="85"/>
      <c r="I47" s="85"/>
      <c r="J47" s="88"/>
      <c r="K47" s="88"/>
      <c r="L47" s="88"/>
      <c r="M47" s="88"/>
      <c r="N47" s="88"/>
      <c r="O47" s="88"/>
    </row>
    <row r="48" spans="1:29" s="84" customFormat="1" ht="12.75" x14ac:dyDescent="0.2">
      <c r="A48" s="85"/>
      <c r="B48" s="81"/>
      <c r="C48" s="81"/>
      <c r="D48" s="85"/>
      <c r="E48" s="85"/>
      <c r="F48" s="85"/>
      <c r="G48" s="85"/>
      <c r="H48" s="85"/>
      <c r="I48" s="85"/>
      <c r="J48" s="83"/>
      <c r="K48" s="83"/>
      <c r="L48" s="83"/>
      <c r="M48" s="83"/>
      <c r="N48" s="83"/>
      <c r="O48" s="83"/>
    </row>
    <row r="49" spans="1:15" s="84" customFormat="1" ht="12.75" x14ac:dyDescent="0.2">
      <c r="A49" s="85"/>
      <c r="B49" s="81"/>
      <c r="C49" s="81"/>
      <c r="D49" s="85"/>
      <c r="E49" s="85"/>
      <c r="F49" s="85"/>
      <c r="G49" s="85"/>
      <c r="H49" s="85"/>
      <c r="I49" s="85"/>
      <c r="J49" s="83"/>
      <c r="K49" s="83"/>
      <c r="L49" s="83"/>
      <c r="M49" s="83"/>
      <c r="N49" s="83"/>
      <c r="O49" s="83"/>
    </row>
    <row r="50" spans="1:15" s="84" customFormat="1" ht="12.75" x14ac:dyDescent="0.2">
      <c r="A50" s="85"/>
      <c r="B50" s="81"/>
      <c r="C50" s="81"/>
      <c r="D50" s="85"/>
      <c r="E50" s="85"/>
      <c r="F50" s="85"/>
      <c r="G50" s="85"/>
      <c r="H50" s="85"/>
      <c r="I50" s="85"/>
      <c r="J50" s="83"/>
      <c r="K50" s="83"/>
      <c r="L50" s="83"/>
      <c r="M50" s="83"/>
      <c r="N50" s="83"/>
      <c r="O50" s="83"/>
    </row>
    <row r="51" spans="1:15" s="84" customFormat="1" ht="12.75" x14ac:dyDescent="0.2">
      <c r="A51" s="85"/>
      <c r="B51" s="87"/>
      <c r="C51" s="87"/>
      <c r="D51" s="85"/>
      <c r="E51" s="85"/>
      <c r="F51" s="85"/>
      <c r="G51" s="85"/>
      <c r="H51" s="85"/>
      <c r="I51" s="85"/>
      <c r="J51" s="83"/>
      <c r="K51" s="83"/>
      <c r="L51" s="83"/>
      <c r="M51" s="83"/>
      <c r="N51" s="83"/>
      <c r="O51" s="83"/>
    </row>
    <row r="52" spans="1:15" s="84" customFormat="1" ht="12.75" x14ac:dyDescent="0.2">
      <c r="A52" s="85"/>
      <c r="B52" s="81"/>
      <c r="C52" s="81"/>
      <c r="D52" s="85"/>
      <c r="E52" s="85"/>
      <c r="F52" s="85"/>
      <c r="G52" s="85"/>
      <c r="H52" s="85"/>
      <c r="I52" s="85"/>
      <c r="J52" s="83"/>
      <c r="K52" s="83"/>
      <c r="L52" s="83"/>
      <c r="M52" s="83"/>
      <c r="N52" s="83"/>
      <c r="O52" s="83"/>
    </row>
    <row r="53" spans="1:15" s="84" customFormat="1" ht="12.75" x14ac:dyDescent="0.2">
      <c r="A53" s="89"/>
      <c r="B53" s="87"/>
      <c r="C53" s="87"/>
      <c r="D53" s="89"/>
      <c r="E53" s="89"/>
      <c r="F53" s="89"/>
      <c r="G53" s="89"/>
      <c r="H53" s="89"/>
      <c r="I53" s="89"/>
      <c r="J53" s="90"/>
      <c r="K53" s="90"/>
      <c r="L53" s="90"/>
      <c r="M53" s="90"/>
      <c r="N53" s="90"/>
      <c r="O53" s="90"/>
    </row>
    <row r="54" spans="1:15" x14ac:dyDescent="0.25">
      <c r="A54" s="85"/>
      <c r="B54" s="87"/>
      <c r="C54" s="87"/>
      <c r="D54" s="85"/>
      <c r="E54" s="85"/>
      <c r="F54" s="85"/>
      <c r="G54" s="85"/>
      <c r="H54" s="85"/>
      <c r="I54" s="85"/>
    </row>
    <row r="55" spans="1:15" x14ac:dyDescent="0.25">
      <c r="A55" s="91"/>
      <c r="B55" s="81"/>
      <c r="C55" s="81"/>
      <c r="D55" s="92"/>
      <c r="E55" s="92"/>
      <c r="F55" s="92"/>
      <c r="G55" s="92"/>
      <c r="H55" s="92"/>
      <c r="I55" s="92"/>
      <c r="J55" s="93"/>
      <c r="K55" s="93"/>
      <c r="L55" s="93"/>
      <c r="M55" s="93"/>
      <c r="N55" s="93"/>
      <c r="O55" s="93"/>
    </row>
    <row r="56" spans="1:15" x14ac:dyDescent="0.25">
      <c r="B56" s="72"/>
      <c r="C56" s="72"/>
    </row>
  </sheetData>
  <mergeCells count="17">
    <mergeCell ref="Z3:AA3"/>
    <mergeCell ref="N3:O3"/>
    <mergeCell ref="P3:Q3"/>
    <mergeCell ref="R3:S3"/>
    <mergeCell ref="T3:U3"/>
    <mergeCell ref="V3:W3"/>
    <mergeCell ref="X3:Y3"/>
    <mergeCell ref="A1:AA1"/>
    <mergeCell ref="D2:I2"/>
    <mergeCell ref="J2:O2"/>
    <mergeCell ref="P2:U2"/>
    <mergeCell ref="V2:AA2"/>
    <mergeCell ref="D3:E3"/>
    <mergeCell ref="F3:G3"/>
    <mergeCell ref="H3:I3"/>
    <mergeCell ref="J3:K3"/>
    <mergeCell ref="L3:M3"/>
  </mergeCells>
  <conditionalFormatting sqref="O5:O39">
    <cfRule type="containsText" priority="1" stopIfTrue="1" operator="containsText" text="AA">
      <formula>NOT(ISERROR(SEARCH("AA",O5)))</formula>
    </cfRule>
    <cfRule type="containsText" dxfId="24" priority="2" operator="containsText" text="A">
      <formula>NOT(ISERROR(SEARCH("A",O5)))</formula>
    </cfRule>
  </conditionalFormatting>
  <conditionalFormatting sqref="V5:V39">
    <cfRule type="aboveAverage" dxfId="23" priority="31"/>
  </conditionalFormatting>
  <conditionalFormatting sqref="X5:X39">
    <cfRule type="aboveAverage" dxfId="22" priority="32"/>
  </conditionalFormatting>
  <conditionalFormatting sqref="Z5:Z39">
    <cfRule type="aboveAverage" dxfId="21" priority="33"/>
  </conditionalFormatting>
  <conditionalFormatting sqref="K5:K39">
    <cfRule type="containsText" priority="5" stopIfTrue="1" operator="containsText" text="AA">
      <formula>NOT(ISERROR(SEARCH("AA",K5)))</formula>
    </cfRule>
    <cfRule type="containsText" dxfId="20" priority="6" operator="containsText" text="A">
      <formula>NOT(ISERROR(SEARCH("A",K5)))</formula>
    </cfRule>
  </conditionalFormatting>
  <conditionalFormatting sqref="M5:M39">
    <cfRule type="containsText" priority="3" stopIfTrue="1" operator="containsText" text="AA">
      <formula>NOT(ISERROR(SEARCH("AA",M5)))</formula>
    </cfRule>
    <cfRule type="containsText" dxfId="19" priority="4" operator="containsText" text="A">
      <formula>NOT(ISERROR(SEARCH("A",M5)))</formula>
    </cfRule>
  </conditionalFormatting>
  <conditionalFormatting sqref="S5:S39">
    <cfRule type="containsText" priority="15" stopIfTrue="1" operator="containsText" text="AA">
      <formula>NOT(ISERROR(SEARCH("AA",S5)))</formula>
    </cfRule>
    <cfRule type="containsText" dxfId="18" priority="16" operator="containsText" text="A">
      <formula>NOT(ISERROR(SEARCH("A",S5)))</formula>
    </cfRule>
  </conditionalFormatting>
  <conditionalFormatting sqref="U5:U39">
    <cfRule type="containsText" priority="13" stopIfTrue="1" operator="containsText" text="AA">
      <formula>NOT(ISERROR(SEARCH("AA",U5)))</formula>
    </cfRule>
    <cfRule type="containsText" dxfId="17" priority="14" operator="containsText" text="A">
      <formula>NOT(ISERROR(SEARCH("A",U5)))</formula>
    </cfRule>
  </conditionalFormatting>
  <conditionalFormatting sqref="E5:E39">
    <cfRule type="containsText" priority="23" stopIfTrue="1" operator="containsText" text="AA">
      <formula>NOT(ISERROR(SEARCH("AA",E5)))</formula>
    </cfRule>
    <cfRule type="containsText" dxfId="16" priority="24" operator="containsText" text="A">
      <formula>NOT(ISERROR(SEARCH("A",E5)))</formula>
    </cfRule>
  </conditionalFormatting>
  <conditionalFormatting sqref="G5:G39">
    <cfRule type="containsText" priority="21" stopIfTrue="1" operator="containsText" text="AA">
      <formula>NOT(ISERROR(SEARCH("AA",G5)))</formula>
    </cfRule>
    <cfRule type="containsText" dxfId="15" priority="22" operator="containsText" text="A">
      <formula>NOT(ISERROR(SEARCH("A",G5)))</formula>
    </cfRule>
  </conditionalFormatting>
  <conditionalFormatting sqref="I5:I39">
    <cfRule type="containsText" priority="19" stopIfTrue="1" operator="containsText" text="AA">
      <formula>NOT(ISERROR(SEARCH("AA",I5)))</formula>
    </cfRule>
    <cfRule type="containsText" dxfId="14" priority="20" operator="containsText" text="A">
      <formula>NOT(ISERROR(SEARCH("A",I5)))</formula>
    </cfRule>
  </conditionalFormatting>
  <conditionalFormatting sqref="Q5:Q39">
    <cfRule type="containsText" priority="17" stopIfTrue="1" operator="containsText" text="AA">
      <formula>NOT(ISERROR(SEARCH("AA",Q5)))</formula>
    </cfRule>
    <cfRule type="containsText" dxfId="13" priority="18" operator="containsText" text="A">
      <formula>NOT(ISERROR(SEARCH("A",Q5)))</formula>
    </cfRule>
  </conditionalFormatting>
  <conditionalFormatting sqref="W5:W39">
    <cfRule type="containsText" priority="11" stopIfTrue="1" operator="containsText" text="AA">
      <formula>NOT(ISERROR(SEARCH("AA",W5)))</formula>
    </cfRule>
    <cfRule type="containsText" dxfId="12" priority="12" operator="containsText" text="A">
      <formula>NOT(ISERROR(SEARCH("A",W5)))</formula>
    </cfRule>
  </conditionalFormatting>
  <conditionalFormatting sqref="Y5:Y39">
    <cfRule type="containsText" priority="9" stopIfTrue="1" operator="containsText" text="AA">
      <formula>NOT(ISERROR(SEARCH("AA",Y5)))</formula>
    </cfRule>
    <cfRule type="containsText" dxfId="11" priority="10" operator="containsText" text="A">
      <formula>NOT(ISERROR(SEARCH("A",Y5)))</formula>
    </cfRule>
  </conditionalFormatting>
  <conditionalFormatting sqref="AA5:AA39">
    <cfRule type="containsText" priority="7" stopIfTrue="1" operator="containsText" text="AA">
      <formula>NOT(ISERROR(SEARCH("AA",AA5)))</formula>
    </cfRule>
    <cfRule type="containsText" dxfId="10" priority="8" operator="containsText" text="A">
      <formula>NOT(ISERROR(SEARCH("A",AA5)))</formula>
    </cfRule>
  </conditionalFormatting>
  <conditionalFormatting sqref="D5:D39">
    <cfRule type="aboveAverage" dxfId="9" priority="25"/>
  </conditionalFormatting>
  <conditionalFormatting sqref="F5:F39">
    <cfRule type="aboveAverage" dxfId="8" priority="26"/>
  </conditionalFormatting>
  <conditionalFormatting sqref="H5:H39">
    <cfRule type="aboveAverage" dxfId="7" priority="27"/>
  </conditionalFormatting>
  <conditionalFormatting sqref="P5:P39">
    <cfRule type="aboveAverage" dxfId="6" priority="28"/>
  </conditionalFormatting>
  <conditionalFormatting sqref="R5:R39">
    <cfRule type="aboveAverage" dxfId="5" priority="29"/>
  </conditionalFormatting>
  <conditionalFormatting sqref="T5:T39">
    <cfRule type="aboveAverage" dxfId="4" priority="30"/>
  </conditionalFormatting>
  <conditionalFormatting sqref="J5:J39">
    <cfRule type="aboveAverage" dxfId="3" priority="34"/>
  </conditionalFormatting>
  <conditionalFormatting sqref="L5:L39">
    <cfRule type="aboveAverage" dxfId="2" priority="35"/>
  </conditionalFormatting>
  <conditionalFormatting sqref="N5:N39">
    <cfRule type="aboveAverage" dxfId="1" priority="36"/>
  </conditionalFormatting>
  <conditionalFormatting sqref="A5:AA39">
    <cfRule type="expression" dxfId="0" priority="37">
      <formula>MOD(ROW(),2)=0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Billie &amp; Joline</dc:creator>
  <cp:lastModifiedBy>Billie &amp; Joline</cp:lastModifiedBy>
  <dcterms:created xsi:type="dcterms:W3CDTF">2020-12-16T19:10:13Z</dcterms:created>
  <dcterms:modified xsi:type="dcterms:W3CDTF">2020-12-16T19:10:26Z</dcterms:modified>
</cp:coreProperties>
</file>