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VL_SOY_2020">'[1]2020 Soybean Traits &amp; Entries'!$A$4:$K$142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4" i="1" l="1"/>
  <c r="X44" i="1"/>
  <c r="V44" i="1"/>
  <c r="T44" i="1"/>
  <c r="R44" i="1"/>
  <c r="P44" i="1"/>
  <c r="N44" i="1"/>
  <c r="L44" i="1"/>
  <c r="J44" i="1"/>
  <c r="H44" i="1"/>
  <c r="F44" i="1"/>
  <c r="D44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<sst xmlns="http://schemas.openxmlformats.org/spreadsheetml/2006/main" count="299" uniqueCount="143">
  <si>
    <t xml:space="preserve">Table 10-a.  Mean yield, agronomic traits, and quality of 35 Maturity Group IV Early (4.0 - 4.4) soybean varieties evaluated in small plot replicated trials at eight REC locations in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</si>
  <si>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</si>
  <si>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</si>
  <si>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</si>
  <si>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</si>
  <si>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</si>
  <si>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</si>
  <si>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</si>
  <si>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</si>
  <si>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</si>
  <si>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</si>
  <si>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</si>
  <si>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</si>
  <si>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</si>
  <si>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</si>
  <si>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</si>
  <si>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</si>
  <si>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</si>
  <si>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</si>
  <si>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</si>
  <si>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</si>
  <si>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</si>
  <si>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</si>
  <si>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</si>
  <si>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</si>
  <si>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</si>
  <si>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</si>
  <si>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</si>
  <si>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</si>
  <si>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</si>
  <si>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</si>
  <si>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</si>
  <si>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</si>
  <si>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</si>
  <si>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</si>
  <si>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S18033</t>
  </si>
  <si>
    <t>A</t>
  </si>
  <si>
    <t>AB</t>
  </si>
  <si>
    <t>A-F</t>
  </si>
  <si>
    <t>BC</t>
  </si>
  <si>
    <t>A-C</t>
  </si>
  <si>
    <t>S18091</t>
  </si>
  <si>
    <t>B-H</t>
  </si>
  <si>
    <t>H-K</t>
  </si>
  <si>
    <t>CD</t>
  </si>
  <si>
    <t>B</t>
  </si>
  <si>
    <t>I-K</t>
  </si>
  <si>
    <t>D</t>
  </si>
  <si>
    <t>S20054</t>
  </si>
  <si>
    <t>B-I</t>
  </si>
  <si>
    <t>C-G</t>
  </si>
  <si>
    <t>S17036</t>
  </si>
  <si>
    <t>A-D</t>
  </si>
  <si>
    <t>F-J</t>
  </si>
  <si>
    <t>C</t>
  </si>
  <si>
    <t>S17053</t>
  </si>
  <si>
    <t>I-L</t>
  </si>
  <si>
    <t>B-D</t>
  </si>
  <si>
    <t>S20066</t>
  </si>
  <si>
    <t>A-E</t>
  </si>
  <si>
    <t>B-E</t>
  </si>
  <si>
    <t>S20062</t>
  </si>
  <si>
    <t>G-J</t>
  </si>
  <si>
    <t>S18081</t>
  </si>
  <si>
    <t>B-F</t>
  </si>
  <si>
    <t>S19011</t>
  </si>
  <si>
    <t>B-G</t>
  </si>
  <si>
    <t>D-H</t>
  </si>
  <si>
    <t>D-J</t>
  </si>
  <si>
    <t>S20063</t>
  </si>
  <si>
    <t>S20037</t>
  </si>
  <si>
    <t>S20002</t>
  </si>
  <si>
    <t>C-I</t>
  </si>
  <si>
    <t>K-M</t>
  </si>
  <si>
    <t>S17038</t>
  </si>
  <si>
    <t>S20082</t>
  </si>
  <si>
    <t>H-J</t>
  </si>
  <si>
    <t>S20078</t>
  </si>
  <si>
    <t>S20038</t>
  </si>
  <si>
    <t>F-I</t>
  </si>
  <si>
    <t>C-H</t>
  </si>
  <si>
    <t>S19066</t>
  </si>
  <si>
    <t>DE</t>
  </si>
  <si>
    <t>P</t>
  </si>
  <si>
    <t>E</t>
  </si>
  <si>
    <t>S19072</t>
  </si>
  <si>
    <t>D-F</t>
  </si>
  <si>
    <t>E-H</t>
  </si>
  <si>
    <t>S17075</t>
  </si>
  <si>
    <t>E-K</t>
  </si>
  <si>
    <t>J-L</t>
  </si>
  <si>
    <t>S19001</t>
  </si>
  <si>
    <t>F-L</t>
  </si>
  <si>
    <t>EF</t>
  </si>
  <si>
    <t>E-J</t>
  </si>
  <si>
    <t>S20057</t>
  </si>
  <si>
    <t>IJ</t>
  </si>
  <si>
    <t>L-O</t>
  </si>
  <si>
    <t>S19051</t>
  </si>
  <si>
    <t>F-M</t>
  </si>
  <si>
    <t>C-E</t>
  </si>
  <si>
    <t>S20053</t>
  </si>
  <si>
    <t>G-N</t>
  </si>
  <si>
    <t>D-I</t>
  </si>
  <si>
    <t>N-P</t>
  </si>
  <si>
    <t>S20026</t>
  </si>
  <si>
    <t>H-N</t>
  </si>
  <si>
    <t>S20043</t>
  </si>
  <si>
    <t>I-N</t>
  </si>
  <si>
    <t>L-N</t>
  </si>
  <si>
    <t>S20027</t>
  </si>
  <si>
    <t>J-N</t>
  </si>
  <si>
    <t>A-G</t>
  </si>
  <si>
    <t>S20024</t>
  </si>
  <si>
    <t>K-N</t>
  </si>
  <si>
    <t>K</t>
  </si>
  <si>
    <t>S19007</t>
  </si>
  <si>
    <t>F</t>
  </si>
  <si>
    <t>S19052</t>
  </si>
  <si>
    <t>S20069</t>
  </si>
  <si>
    <t>M-O</t>
  </si>
  <si>
    <t>S20025</t>
  </si>
  <si>
    <t>NO</t>
  </si>
  <si>
    <t>M-P</t>
  </si>
  <si>
    <t>S18022</t>
  </si>
  <si>
    <t>OP</t>
  </si>
  <si>
    <t>J</t>
  </si>
  <si>
    <t>Q</t>
  </si>
  <si>
    <t>JK</t>
  </si>
  <si>
    <t>S19046</t>
  </si>
  <si>
    <t>G</t>
  </si>
  <si>
    <t>E-I</t>
  </si>
  <si>
    <t>S20012</t>
  </si>
  <si>
    <t>R</t>
  </si>
  <si>
    <t>S20014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</si>
  <si>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</si>
  <si>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</si>
  <si>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</si>
  <si>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</si>
  <si>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</si>
  <si>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</si>
  <si>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 xml:space="preserve"> </t>
  </si>
  <si>
    <t>Plots per entry (reps x locs x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</si>
</sst>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5" borderId="1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left"/>
    </xf>
    <xf numFmtId="1" fontId="4" fillId="5" borderId="1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1" fontId="4" fillId="5" borderId="9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0" fontId="0" fillId="4" borderId="0" xfId="0" applyNumberFormat="1" applyFill="1"/>
    <xf numFmtId="0" fontId="4" fillId="5" borderId="0" xfId="0" applyNumberFormat="1" applyFont="1" applyFill="1" applyBorder="1"/>
    <xf numFmtId="0" fontId="0" fillId="5" borderId="0" xfId="0" applyNumberFormat="1" applyFill="1" applyBorder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applyNumberFormat="1" applyFont="1" applyFill="1" applyBorder="1" applyAlignment="1">
      <alignment horizontal="right"/>
    </xf>
    <xf numFmtId="164" fontId="2" fillId="6" borderId="9" xfId="0" applyNumberFormat="1" applyFont="1" applyFill="1" applyBorder="1" applyAlignment="1">
      <alignment horizontal="right"/>
    </xf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/>
    </xf>
    <xf numFmtId="164" fontId="2" fillId="6" borderId="13" xfId="0" applyNumberFormat="1" applyFont="1" applyFill="1" applyBorder="1" applyAlignment="1">
      <alignment horizontal="right"/>
    </xf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right"/>
    </xf>
    <xf numFmtId="0" fontId="2" fillId="2" borderId="15" xfId="0" quotePrefix="1" applyNumberFormat="1" applyFont="1" applyFill="1" applyBorder="1" applyAlignment="1">
      <alignment horizontal="right"/>
    </xf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28574</xdr:rowOff>
    </xdr:from>
    <xdr:to>
      <xdr:col>26</xdr:col>
      <xdr:colOff>361950</xdr:colOff>
      <xdr:row>49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7648574"/>
          <a:ext cx="11553825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20 REC Location Info"/>
      <sheetName val="2020 County Location Info"/>
      <sheetName val="2020 A group"/>
      <sheetName val="2020 MG-3 Ag "/>
      <sheetName val="2020 MG-3 Qual"/>
      <sheetName val="2020 MG-3 Loc "/>
      <sheetName val="2020 MG-3 County R2X"/>
      <sheetName val="2020 MG-3 vs Strip Trials"/>
      <sheetName val="2020 RR3 Disease "/>
      <sheetName val="2020 MG-4E Ag"/>
      <sheetName val="2020 MG-4E Qual"/>
      <sheetName val="2020 MG-4E Loc"/>
      <sheetName val="2020 MG-4E County R2X"/>
      <sheetName val="2020 MG-4E County LL"/>
      <sheetName val="2020 MG-4E vs Strip Trials"/>
      <sheetName val="2020 RR4E Disease "/>
      <sheetName val="2020 LL4E Disease"/>
      <sheetName val="2020 MG-4L Ag"/>
      <sheetName val="2020 MG-4L Qual"/>
      <sheetName val="2020 MG-4L Loc"/>
      <sheetName val="2020 MG-4L County R2X"/>
      <sheetName val="2020 MG-4L County LL"/>
      <sheetName val="2020 MG-4L vs Strip Trials"/>
      <sheetName val="2020 RR4L Disease"/>
      <sheetName val="2020 LL4L Disease"/>
      <sheetName val="2020 MG-5E Ag"/>
      <sheetName val="2020 MG-5E Qual"/>
      <sheetName val="2020 MG-5E Loc"/>
      <sheetName val="2020 MG-5E County R2X"/>
      <sheetName val="2020 MG-5E vs Strip Trials"/>
      <sheetName val="2020 RR5E Disease"/>
      <sheetName val="2020 Soybean Traits &amp; Entries"/>
      <sheetName val="2020 Soybean Company Contacts"/>
      <sheetName val="2020 Soybean Trait Ab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sqref="A1:XFD1048576"/>
    </sheetView>
  </sheetViews>
  <sheetFormatPr defaultRowHeight="15" x14ac:dyDescent="0.25"/>
  <cols>
    <col min="1" max="1" width="25.7109375" customWidth="1"/>
    <col min="2" max="2" width="10.7109375" style="80" customWidth="1"/>
    <col min="3" max="3" width="10.7109375" style="80" hidden="1" customWidth="1"/>
    <col min="4" max="9" width="5.7109375" style="91" customWidth="1"/>
    <col min="10" max="21" width="5.7109375" style="79" customWidth="1"/>
    <col min="22" max="26" width="5.7109375" style="91" customWidth="1"/>
    <col min="27" max="27" width="5.7109375" style="92" customWidth="1"/>
  </cols>
  <sheetData>
    <row r="1" spans="1:27" s="2" customFormat="1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0.15" customHeight="1" x14ac:dyDescent="0.25">
      <c r="A2" s="3" t="s">
        <v>1</v>
      </c>
      <c r="B2" s="4" t="s">
        <v>2</v>
      </c>
      <c r="C2" s="4"/>
      <c r="D2" s="5" t="s">
        <v>3</v>
      </c>
      <c r="E2" s="6"/>
      <c r="F2" s="6"/>
      <c r="G2" s="6"/>
      <c r="H2" s="6"/>
      <c r="I2" s="7"/>
      <c r="J2" s="5" t="s">
        <v>4</v>
      </c>
      <c r="K2" s="6"/>
      <c r="L2" s="6"/>
      <c r="M2" s="6"/>
      <c r="N2" s="6"/>
      <c r="O2" s="7"/>
      <c r="P2" s="5" t="s">
        <v>5</v>
      </c>
      <c r="Q2" s="6"/>
      <c r="R2" s="6"/>
      <c r="S2" s="6"/>
      <c r="T2" s="6"/>
      <c r="U2" s="7"/>
      <c r="V2" s="8" t="s">
        <v>6</v>
      </c>
      <c r="W2" s="9"/>
      <c r="X2" s="9"/>
      <c r="Y2" s="9"/>
      <c r="Z2" s="9"/>
      <c r="AA2" s="9"/>
    </row>
    <row r="3" spans="1:27" ht="20.100000000000001" customHeight="1" x14ac:dyDescent="0.25">
      <c r="A3" s="10"/>
      <c r="B3" s="11"/>
      <c r="C3" s="11"/>
      <c r="D3" s="12" t="s">
        <v>7</v>
      </c>
      <c r="E3" s="13"/>
      <c r="F3" s="13" t="s">
        <v>8</v>
      </c>
      <c r="G3" s="13"/>
      <c r="H3" s="13" t="s">
        <v>9</v>
      </c>
      <c r="I3" s="14"/>
      <c r="J3" s="13" t="s">
        <v>7</v>
      </c>
      <c r="K3" s="13"/>
      <c r="L3" s="13" t="s">
        <v>8</v>
      </c>
      <c r="M3" s="13"/>
      <c r="N3" s="13" t="s">
        <v>9</v>
      </c>
      <c r="O3" s="13"/>
      <c r="P3" s="12" t="s">
        <v>7</v>
      </c>
      <c r="Q3" s="13"/>
      <c r="R3" s="13" t="s">
        <v>8</v>
      </c>
      <c r="S3" s="13"/>
      <c r="T3" s="13" t="s">
        <v>9</v>
      </c>
      <c r="U3" s="14"/>
      <c r="V3" s="12" t="s">
        <v>7</v>
      </c>
      <c r="W3" s="13"/>
      <c r="X3" s="13" t="s">
        <v>8</v>
      </c>
      <c r="Y3" s="13"/>
      <c r="Z3" s="13" t="s">
        <v>9</v>
      </c>
      <c r="AA3" s="13"/>
    </row>
    <row r="4" spans="1:27" ht="78.75" hidden="1" customHeight="1" x14ac:dyDescent="0.25">
      <c r="A4" s="10" t="s">
        <v>10</v>
      </c>
      <c r="B4" s="11" t="s">
        <v>2</v>
      </c>
      <c r="C4" s="11"/>
      <c r="D4" s="15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7" t="s">
        <v>16</v>
      </c>
      <c r="J4" s="16" t="s">
        <v>17</v>
      </c>
      <c r="K4" s="16" t="s">
        <v>18</v>
      </c>
      <c r="L4" s="16" t="s">
        <v>19</v>
      </c>
      <c r="M4" s="16" t="s">
        <v>20</v>
      </c>
      <c r="N4" s="16" t="s">
        <v>21</v>
      </c>
      <c r="O4" s="16" t="s">
        <v>22</v>
      </c>
      <c r="P4" s="15" t="s">
        <v>23</v>
      </c>
      <c r="Q4" s="16" t="s">
        <v>24</v>
      </c>
      <c r="R4" s="16" t="s">
        <v>25</v>
      </c>
      <c r="S4" s="16" t="s">
        <v>26</v>
      </c>
      <c r="T4" s="16" t="s">
        <v>27</v>
      </c>
      <c r="U4" s="17" t="s">
        <v>28</v>
      </c>
      <c r="V4" s="15" t="s">
        <v>29</v>
      </c>
      <c r="W4" s="18" t="s">
        <v>30</v>
      </c>
      <c r="X4" s="16" t="s">
        <v>31</v>
      </c>
      <c r="Y4" s="16" t="s">
        <v>32</v>
      </c>
      <c r="Z4" s="16" t="s">
        <v>33</v>
      </c>
      <c r="AA4" s="16" t="s">
        <v>34</v>
      </c>
    </row>
    <row r="5" spans="1:27" x14ac:dyDescent="0.25">
      <c r="A5" s="19" t="str">
        <f t="shared" ref="A5:A39" si="0">VLOOKUP(C5,VL_SOY_2020,2,FALSE)</f>
        <v>Local Seed Co. LS4565XS**</v>
      </c>
      <c r="B5" s="19" t="str">
        <f t="shared" ref="B5:B39" si="1">VLOOKUP(C5,VL_SOY_2020,4,FALSE)</f>
        <v>R2X, STS</v>
      </c>
      <c r="C5" s="19" t="s">
        <v>35</v>
      </c>
      <c r="D5" s="20">
        <v>67.337400000000002</v>
      </c>
      <c r="E5" s="21" t="s">
        <v>36</v>
      </c>
      <c r="F5" s="22">
        <v>62.7639</v>
      </c>
      <c r="G5" s="23" t="s">
        <v>37</v>
      </c>
      <c r="H5" s="24">
        <v>61.563800000000001</v>
      </c>
      <c r="I5" s="25" t="s">
        <v>37</v>
      </c>
      <c r="J5" s="20">
        <v>13.61</v>
      </c>
      <c r="K5" s="21" t="s">
        <v>38</v>
      </c>
      <c r="L5" s="22">
        <v>13.2088</v>
      </c>
      <c r="M5" s="23" t="s">
        <v>39</v>
      </c>
      <c r="N5" s="24">
        <v>13.1149</v>
      </c>
      <c r="O5" s="21" t="s">
        <v>37</v>
      </c>
      <c r="P5" s="26">
        <v>42.394500000000001</v>
      </c>
      <c r="Q5" s="27" t="s">
        <v>40</v>
      </c>
      <c r="R5" s="28">
        <v>41.735599999999998</v>
      </c>
      <c r="S5" s="29" t="s">
        <v>36</v>
      </c>
      <c r="T5" s="30">
        <v>42.084200000000003</v>
      </c>
      <c r="U5" s="27" t="s">
        <v>36</v>
      </c>
      <c r="V5" s="20">
        <v>1.7917000000000001</v>
      </c>
      <c r="W5" s="21" t="s">
        <v>40</v>
      </c>
      <c r="X5" s="22">
        <v>2.0169999999999999</v>
      </c>
      <c r="Y5" s="23" t="s">
        <v>37</v>
      </c>
      <c r="Z5" s="24">
        <v>2.0832999999999999</v>
      </c>
      <c r="AA5" s="21" t="s">
        <v>36</v>
      </c>
    </row>
    <row r="6" spans="1:27" x14ac:dyDescent="0.25">
      <c r="A6" s="31" t="str">
        <f t="shared" si="0"/>
        <v>AgriGold G4190RX**</v>
      </c>
      <c r="B6" s="31" t="str">
        <f t="shared" si="1"/>
        <v>R2X</v>
      </c>
      <c r="C6" s="31" t="s">
        <v>41</v>
      </c>
      <c r="D6" s="20">
        <v>66.045500000000004</v>
      </c>
      <c r="E6" s="21" t="s">
        <v>37</v>
      </c>
      <c r="F6" s="24">
        <v>64.121300000000005</v>
      </c>
      <c r="G6" s="21" t="s">
        <v>36</v>
      </c>
      <c r="H6" s="24">
        <v>61.920900000000003</v>
      </c>
      <c r="I6" s="25" t="s">
        <v>37</v>
      </c>
      <c r="J6" s="20">
        <v>13.5288</v>
      </c>
      <c r="K6" s="21" t="s">
        <v>42</v>
      </c>
      <c r="L6" s="24">
        <v>13.417899999999999</v>
      </c>
      <c r="M6" s="21" t="s">
        <v>37</v>
      </c>
      <c r="N6" s="24">
        <v>13.269500000000001</v>
      </c>
      <c r="O6" s="25" t="s">
        <v>37</v>
      </c>
      <c r="P6" s="26">
        <v>39.634900000000002</v>
      </c>
      <c r="Q6" s="27" t="s">
        <v>43</v>
      </c>
      <c r="R6" s="30">
        <v>38.716000000000001</v>
      </c>
      <c r="S6" s="27" t="s">
        <v>44</v>
      </c>
      <c r="T6" s="30">
        <v>38.806699999999999</v>
      </c>
      <c r="U6" s="27" t="s">
        <v>45</v>
      </c>
      <c r="V6" s="20">
        <v>1.3125</v>
      </c>
      <c r="W6" s="21" t="s">
        <v>46</v>
      </c>
      <c r="X6" s="24">
        <v>1.2862</v>
      </c>
      <c r="Y6" s="21" t="s">
        <v>47</v>
      </c>
      <c r="Z6" s="24">
        <v>1.4481999999999999</v>
      </c>
      <c r="AA6" s="21" t="s">
        <v>45</v>
      </c>
    </row>
    <row r="7" spans="1:27" x14ac:dyDescent="0.25">
      <c r="A7" s="31" t="str">
        <f t="shared" si="0"/>
        <v>Dyna-Gro S45ES10</v>
      </c>
      <c r="B7" s="31" t="str">
        <f t="shared" si="1"/>
        <v>E3</v>
      </c>
      <c r="C7" s="31" t="s">
        <v>48</v>
      </c>
      <c r="D7" s="20">
        <v>65.387</v>
      </c>
      <c r="E7" s="21" t="s">
        <v>40</v>
      </c>
      <c r="F7" s="24"/>
      <c r="G7" s="21"/>
      <c r="H7" s="24"/>
      <c r="I7" s="21"/>
      <c r="J7" s="20">
        <v>13.437099999999999</v>
      </c>
      <c r="K7" s="21" t="s">
        <v>49</v>
      </c>
      <c r="L7" s="24"/>
      <c r="M7" s="21"/>
      <c r="N7" s="24"/>
      <c r="O7" s="21"/>
      <c r="P7" s="26">
        <v>41.230200000000004</v>
      </c>
      <c r="Q7" s="27" t="s">
        <v>50</v>
      </c>
      <c r="R7" s="30"/>
      <c r="S7" s="27"/>
      <c r="T7" s="30"/>
      <c r="U7" s="27"/>
      <c r="V7" s="20">
        <v>1.3332999999999999</v>
      </c>
      <c r="W7" s="21" t="s">
        <v>43</v>
      </c>
      <c r="X7" s="24"/>
      <c r="Y7" s="21"/>
      <c r="Z7" s="24"/>
      <c r="AA7" s="21"/>
    </row>
    <row r="8" spans="1:27" x14ac:dyDescent="0.25">
      <c r="A8" s="32" t="str">
        <f t="shared" si="0"/>
        <v>Dyna-Gro S41XS98***</v>
      </c>
      <c r="B8" s="33" t="str">
        <f t="shared" si="1"/>
        <v>R2X, STS</v>
      </c>
      <c r="C8" s="33" t="s">
        <v>51</v>
      </c>
      <c r="D8" s="20">
        <v>65.159199999999998</v>
      </c>
      <c r="E8" s="21" t="s">
        <v>52</v>
      </c>
      <c r="F8" s="24">
        <v>62.226900000000001</v>
      </c>
      <c r="G8" s="21" t="s">
        <v>40</v>
      </c>
      <c r="H8" s="24">
        <v>62.181600000000003</v>
      </c>
      <c r="I8" s="25" t="s">
        <v>36</v>
      </c>
      <c r="J8" s="20">
        <v>13.732100000000001</v>
      </c>
      <c r="K8" s="21" t="s">
        <v>52</v>
      </c>
      <c r="L8" s="24">
        <v>13.5436</v>
      </c>
      <c r="M8" s="21" t="s">
        <v>36</v>
      </c>
      <c r="N8" s="24">
        <v>13.3513</v>
      </c>
      <c r="O8" s="21" t="s">
        <v>36</v>
      </c>
      <c r="P8" s="26">
        <v>39.627000000000002</v>
      </c>
      <c r="Q8" s="27" t="s">
        <v>43</v>
      </c>
      <c r="R8" s="30">
        <v>38.601900000000001</v>
      </c>
      <c r="S8" s="27" t="s">
        <v>44</v>
      </c>
      <c r="T8" s="30">
        <v>38.827199999999998</v>
      </c>
      <c r="U8" s="27" t="s">
        <v>45</v>
      </c>
      <c r="V8" s="20">
        <v>1.4375</v>
      </c>
      <c r="W8" s="21" t="s">
        <v>53</v>
      </c>
      <c r="X8" s="24">
        <v>1.6452</v>
      </c>
      <c r="Y8" s="21" t="s">
        <v>54</v>
      </c>
      <c r="Z8" s="24">
        <v>1.6389</v>
      </c>
      <c r="AA8" s="21" t="s">
        <v>45</v>
      </c>
    </row>
    <row r="9" spans="1:27" x14ac:dyDescent="0.25">
      <c r="A9" s="33" t="str">
        <f t="shared" si="0"/>
        <v>LG Seeds LGS4227RX</v>
      </c>
      <c r="B9" s="33" t="str">
        <f t="shared" si="1"/>
        <v>R2X, STS</v>
      </c>
      <c r="C9" s="33" t="s">
        <v>55</v>
      </c>
      <c r="D9" s="20">
        <v>64.904600000000002</v>
      </c>
      <c r="E9" s="21" t="s">
        <v>52</v>
      </c>
      <c r="F9" s="24">
        <v>62.241599999999998</v>
      </c>
      <c r="G9" s="21" t="s">
        <v>40</v>
      </c>
      <c r="H9" s="24"/>
      <c r="I9" s="21"/>
      <c r="J9" s="20">
        <v>13.6129</v>
      </c>
      <c r="K9" s="21" t="s">
        <v>38</v>
      </c>
      <c r="L9" s="24">
        <v>13.2874</v>
      </c>
      <c r="M9" s="21" t="s">
        <v>40</v>
      </c>
      <c r="N9" s="24"/>
      <c r="O9" s="21"/>
      <c r="P9" s="26">
        <v>38.849200000000003</v>
      </c>
      <c r="Q9" s="27" t="s">
        <v>56</v>
      </c>
      <c r="R9" s="30">
        <v>39.148099999999999</v>
      </c>
      <c r="S9" s="27" t="s">
        <v>57</v>
      </c>
      <c r="T9" s="30"/>
      <c r="U9" s="27"/>
      <c r="V9" s="20">
        <v>1.3125</v>
      </c>
      <c r="W9" s="21" t="s">
        <v>46</v>
      </c>
      <c r="X9" s="24">
        <v>1.4400999999999999</v>
      </c>
      <c r="Y9" s="21" t="s">
        <v>44</v>
      </c>
      <c r="Z9" s="24"/>
      <c r="AA9" s="21"/>
    </row>
    <row r="10" spans="1:27" x14ac:dyDescent="0.25">
      <c r="A10" s="31" t="str">
        <f t="shared" si="0"/>
        <v>Progeny P4505RXS</v>
      </c>
      <c r="B10" s="31" t="str">
        <f t="shared" si="1"/>
        <v>R2X, STS</v>
      </c>
      <c r="C10" s="31" t="s">
        <v>58</v>
      </c>
      <c r="D10" s="20">
        <v>64.514099999999999</v>
      </c>
      <c r="E10" s="21" t="s">
        <v>59</v>
      </c>
      <c r="F10" s="24"/>
      <c r="G10" s="21"/>
      <c r="H10" s="24"/>
      <c r="I10" s="21"/>
      <c r="J10" s="20">
        <v>13.7517</v>
      </c>
      <c r="K10" s="21" t="s">
        <v>40</v>
      </c>
      <c r="L10" s="24"/>
      <c r="M10" s="21"/>
      <c r="N10" s="24"/>
      <c r="O10" s="21"/>
      <c r="P10" s="26">
        <v>41.468299999999999</v>
      </c>
      <c r="Q10" s="27" t="s">
        <v>60</v>
      </c>
      <c r="R10" s="30"/>
      <c r="S10" s="27"/>
      <c r="T10" s="30"/>
      <c r="U10" s="27"/>
      <c r="V10" s="20">
        <v>1.7292000000000001</v>
      </c>
      <c r="W10" s="21" t="s">
        <v>57</v>
      </c>
      <c r="X10" s="24"/>
      <c r="Y10" s="21"/>
      <c r="Z10" s="24"/>
      <c r="AA10" s="21"/>
    </row>
    <row r="11" spans="1:27" x14ac:dyDescent="0.25">
      <c r="A11" s="31" t="str">
        <f t="shared" si="0"/>
        <v>Croplan CP4150XS</v>
      </c>
      <c r="B11" s="31" t="str">
        <f t="shared" si="1"/>
        <v>R2X</v>
      </c>
      <c r="C11" s="31" t="s">
        <v>61</v>
      </c>
      <c r="D11" s="20">
        <v>64.363299999999995</v>
      </c>
      <c r="E11" s="21" t="s">
        <v>59</v>
      </c>
      <c r="F11" s="24"/>
      <c r="G11" s="21"/>
      <c r="H11" s="24"/>
      <c r="I11" s="21"/>
      <c r="J11" s="20">
        <v>13.5092</v>
      </c>
      <c r="K11" s="21" t="s">
        <v>42</v>
      </c>
      <c r="L11" s="24"/>
      <c r="M11" s="21"/>
      <c r="N11" s="24"/>
      <c r="O11" s="21"/>
      <c r="P11" s="26">
        <v>39.928600000000003</v>
      </c>
      <c r="Q11" s="27" t="s">
        <v>62</v>
      </c>
      <c r="R11" s="30"/>
      <c r="S11" s="27"/>
      <c r="T11" s="30"/>
      <c r="U11" s="27"/>
      <c r="V11" s="20">
        <v>1.3542000000000001</v>
      </c>
      <c r="W11" s="21" t="s">
        <v>62</v>
      </c>
      <c r="X11" s="24"/>
      <c r="Y11" s="21"/>
      <c r="Z11" s="24"/>
      <c r="AA11" s="21"/>
    </row>
    <row r="12" spans="1:27" x14ac:dyDescent="0.25">
      <c r="A12" s="33" t="str">
        <f t="shared" si="0"/>
        <v>USG 7447XTS**</v>
      </c>
      <c r="B12" s="33" t="str">
        <f t="shared" si="1"/>
        <v>R2X, STS</v>
      </c>
      <c r="C12" s="33" t="s">
        <v>63</v>
      </c>
      <c r="D12" s="20">
        <v>63.444600000000001</v>
      </c>
      <c r="E12" s="21" t="s">
        <v>38</v>
      </c>
      <c r="F12" s="24"/>
      <c r="G12" s="21"/>
      <c r="H12" s="24"/>
      <c r="I12" s="21"/>
      <c r="J12" s="20">
        <v>13.54</v>
      </c>
      <c r="K12" s="21" t="s">
        <v>42</v>
      </c>
      <c r="L12" s="24"/>
      <c r="M12" s="21"/>
      <c r="N12" s="24"/>
      <c r="O12" s="21"/>
      <c r="P12" s="26">
        <v>41.4206</v>
      </c>
      <c r="Q12" s="27" t="s">
        <v>64</v>
      </c>
      <c r="R12" s="30"/>
      <c r="S12" s="27"/>
      <c r="T12" s="30"/>
      <c r="U12" s="27"/>
      <c r="V12" s="20">
        <v>1.7082999999999999</v>
      </c>
      <c r="W12" s="21" t="s">
        <v>60</v>
      </c>
      <c r="X12" s="24"/>
      <c r="Y12" s="21"/>
      <c r="Z12" s="24"/>
      <c r="AA12" s="21"/>
    </row>
    <row r="13" spans="1:27" x14ac:dyDescent="0.25">
      <c r="A13" s="33" t="str">
        <f t="shared" si="0"/>
        <v>AgriGold G4255RX</v>
      </c>
      <c r="B13" s="33" t="str">
        <f t="shared" si="1"/>
        <v>R2X</v>
      </c>
      <c r="C13" s="33" t="s">
        <v>65</v>
      </c>
      <c r="D13" s="20">
        <v>63.089700000000001</v>
      </c>
      <c r="E13" s="21" t="s">
        <v>66</v>
      </c>
      <c r="F13" s="24">
        <v>60.437399999999997</v>
      </c>
      <c r="G13" s="21" t="s">
        <v>57</v>
      </c>
      <c r="H13" s="24"/>
      <c r="I13" s="21"/>
      <c r="J13" s="20">
        <v>13.6417</v>
      </c>
      <c r="K13" s="21" t="s">
        <v>38</v>
      </c>
      <c r="L13" s="24">
        <v>13.419</v>
      </c>
      <c r="M13" s="21" t="s">
        <v>37</v>
      </c>
      <c r="N13" s="24"/>
      <c r="O13" s="21"/>
      <c r="P13" s="26">
        <v>40.872999999999998</v>
      </c>
      <c r="Q13" s="27" t="s">
        <v>67</v>
      </c>
      <c r="R13" s="30">
        <v>39.425899999999999</v>
      </c>
      <c r="S13" s="27" t="s">
        <v>39</v>
      </c>
      <c r="T13" s="30"/>
      <c r="U13" s="27"/>
      <c r="V13" s="20">
        <v>1.5207999999999999</v>
      </c>
      <c r="W13" s="21" t="s">
        <v>68</v>
      </c>
      <c r="X13" s="24">
        <v>1.4463999999999999</v>
      </c>
      <c r="Y13" s="21" t="s">
        <v>44</v>
      </c>
      <c r="Z13" s="24"/>
      <c r="AA13" s="21"/>
    </row>
    <row r="14" spans="1:27" x14ac:dyDescent="0.25">
      <c r="A14" s="33" t="str">
        <f t="shared" si="0"/>
        <v>Croplan CP4520XS</v>
      </c>
      <c r="B14" s="33" t="str">
        <f t="shared" si="1"/>
        <v>R2X</v>
      </c>
      <c r="C14" s="33" t="s">
        <v>69</v>
      </c>
      <c r="D14" s="20">
        <v>62.643999999999998</v>
      </c>
      <c r="E14" s="21" t="s">
        <v>42</v>
      </c>
      <c r="F14" s="24"/>
      <c r="G14" s="21"/>
      <c r="H14" s="24"/>
      <c r="I14" s="21"/>
      <c r="J14" s="20">
        <v>13.7354</v>
      </c>
      <c r="K14" s="21" t="s">
        <v>52</v>
      </c>
      <c r="L14" s="24"/>
      <c r="M14" s="21"/>
      <c r="N14" s="24"/>
      <c r="O14" s="21"/>
      <c r="P14" s="26">
        <v>41.1905</v>
      </c>
      <c r="Q14" s="27" t="s">
        <v>50</v>
      </c>
      <c r="R14" s="30"/>
      <c r="S14" s="27"/>
      <c r="T14" s="30"/>
      <c r="U14" s="27"/>
      <c r="V14" s="20">
        <v>1.6042000000000001</v>
      </c>
      <c r="W14" s="21" t="s">
        <v>50</v>
      </c>
      <c r="X14" s="24"/>
      <c r="Y14" s="21"/>
      <c r="Z14" s="24"/>
      <c r="AA14" s="21"/>
    </row>
    <row r="15" spans="1:27" x14ac:dyDescent="0.25">
      <c r="A15" s="31" t="str">
        <f t="shared" si="0"/>
        <v>Asgrow AG43X0</v>
      </c>
      <c r="B15" s="31" t="str">
        <f t="shared" si="1"/>
        <v>R2X</v>
      </c>
      <c r="C15" s="31" t="s">
        <v>70</v>
      </c>
      <c r="D15" s="20">
        <v>62.407299999999999</v>
      </c>
      <c r="E15" s="21" t="s">
        <v>49</v>
      </c>
      <c r="F15" s="24"/>
      <c r="G15" s="21"/>
      <c r="H15" s="24"/>
      <c r="I15" s="21"/>
      <c r="J15" s="20">
        <v>13.775399999999999</v>
      </c>
      <c r="K15" s="21" t="s">
        <v>37</v>
      </c>
      <c r="L15" s="24"/>
      <c r="M15" s="21"/>
      <c r="N15" s="24"/>
      <c r="O15" s="21"/>
      <c r="P15" s="26">
        <v>40.785699999999999</v>
      </c>
      <c r="Q15" s="27" t="s">
        <v>67</v>
      </c>
      <c r="R15" s="30"/>
      <c r="S15" s="27"/>
      <c r="T15" s="30"/>
      <c r="U15" s="27"/>
      <c r="V15" s="20">
        <v>1.4375</v>
      </c>
      <c r="W15" s="21" t="s">
        <v>53</v>
      </c>
      <c r="X15" s="24"/>
      <c r="Y15" s="21"/>
      <c r="Z15" s="24"/>
      <c r="AA15" s="21"/>
    </row>
    <row r="16" spans="1:27" x14ac:dyDescent="0.25">
      <c r="A16" s="32" t="str">
        <f t="shared" si="0"/>
        <v xml:space="preserve">Mission Seed A4448X </v>
      </c>
      <c r="B16" s="33" t="str">
        <f t="shared" si="1"/>
        <v>R2X, STS</v>
      </c>
      <c r="C16" s="33" t="s">
        <v>71</v>
      </c>
      <c r="D16" s="20">
        <v>61.890099999999997</v>
      </c>
      <c r="E16" s="21" t="s">
        <v>72</v>
      </c>
      <c r="F16" s="24"/>
      <c r="G16" s="21"/>
      <c r="H16" s="24"/>
      <c r="I16" s="21"/>
      <c r="J16" s="20">
        <v>13.522500000000001</v>
      </c>
      <c r="K16" s="21" t="s">
        <v>42</v>
      </c>
      <c r="L16" s="24"/>
      <c r="M16" s="21"/>
      <c r="N16" s="24"/>
      <c r="O16" s="21"/>
      <c r="P16" s="26">
        <v>38.436500000000002</v>
      </c>
      <c r="Q16" s="27" t="s">
        <v>73</v>
      </c>
      <c r="R16" s="30"/>
      <c r="S16" s="27"/>
      <c r="T16" s="30"/>
      <c r="U16" s="27"/>
      <c r="V16" s="20">
        <v>1.6667000000000001</v>
      </c>
      <c r="W16" s="21" t="s">
        <v>64</v>
      </c>
      <c r="X16" s="24"/>
      <c r="Y16" s="21"/>
      <c r="Z16" s="24"/>
      <c r="AA16" s="21"/>
    </row>
    <row r="17" spans="1:27" x14ac:dyDescent="0.25">
      <c r="A17" s="31" t="str">
        <f t="shared" si="0"/>
        <v>Dyna-Gro S45XS37</v>
      </c>
      <c r="B17" s="31" t="str">
        <f t="shared" si="1"/>
        <v>R2X, STS</v>
      </c>
      <c r="C17" s="31" t="s">
        <v>74</v>
      </c>
      <c r="D17" s="20">
        <v>61.822400000000002</v>
      </c>
      <c r="E17" s="21" t="s">
        <v>72</v>
      </c>
      <c r="F17" s="24">
        <v>60.452500000000001</v>
      </c>
      <c r="G17" s="21" t="s">
        <v>57</v>
      </c>
      <c r="H17" s="24">
        <v>59.8506</v>
      </c>
      <c r="I17" s="25" t="s">
        <v>45</v>
      </c>
      <c r="J17" s="20">
        <v>13.4613</v>
      </c>
      <c r="K17" s="21" t="s">
        <v>49</v>
      </c>
      <c r="L17" s="24">
        <v>13.0205</v>
      </c>
      <c r="M17" s="21" t="s">
        <v>54</v>
      </c>
      <c r="N17" s="24">
        <v>13.0624</v>
      </c>
      <c r="O17" s="25" t="s">
        <v>45</v>
      </c>
      <c r="P17" s="26">
        <v>42.928600000000003</v>
      </c>
      <c r="Q17" s="27" t="s">
        <v>36</v>
      </c>
      <c r="R17" s="30">
        <v>42.166699999999999</v>
      </c>
      <c r="S17" s="27" t="s">
        <v>36</v>
      </c>
      <c r="T17" s="30">
        <v>42.536999999999999</v>
      </c>
      <c r="U17" s="27" t="s">
        <v>36</v>
      </c>
      <c r="V17" s="20">
        <v>1.6875</v>
      </c>
      <c r="W17" s="21" t="s">
        <v>64</v>
      </c>
      <c r="X17" s="24">
        <v>1.9657</v>
      </c>
      <c r="Y17" s="21" t="s">
        <v>45</v>
      </c>
      <c r="Z17" s="24">
        <v>2.0926</v>
      </c>
      <c r="AA17" s="21" t="s">
        <v>36</v>
      </c>
    </row>
    <row r="18" spans="1:27" x14ac:dyDescent="0.25">
      <c r="A18" s="33" t="str">
        <f t="shared" si="0"/>
        <v>AgriGold G4318RX</v>
      </c>
      <c r="B18" s="33" t="str">
        <f t="shared" si="1"/>
        <v>R2X</v>
      </c>
      <c r="C18" s="33" t="s">
        <v>75</v>
      </c>
      <c r="D18" s="20">
        <v>61.7</v>
      </c>
      <c r="E18" s="21" t="s">
        <v>72</v>
      </c>
      <c r="F18" s="24"/>
      <c r="G18" s="21"/>
      <c r="H18" s="24"/>
      <c r="I18" s="21"/>
      <c r="J18" s="20">
        <v>13.240399999999999</v>
      </c>
      <c r="K18" s="21" t="s">
        <v>76</v>
      </c>
      <c r="L18" s="24"/>
      <c r="M18" s="21"/>
      <c r="N18" s="24"/>
      <c r="O18" s="21"/>
      <c r="P18" s="26">
        <v>40.412700000000001</v>
      </c>
      <c r="Q18" s="27" t="s">
        <v>67</v>
      </c>
      <c r="R18" s="30"/>
      <c r="S18" s="27"/>
      <c r="T18" s="30"/>
      <c r="U18" s="27"/>
      <c r="V18" s="20">
        <v>1.6667000000000001</v>
      </c>
      <c r="W18" s="21" t="s">
        <v>64</v>
      </c>
      <c r="X18" s="24"/>
      <c r="Y18" s="21"/>
      <c r="Z18" s="24"/>
      <c r="AA18" s="21"/>
    </row>
    <row r="19" spans="1:27" x14ac:dyDescent="0.25">
      <c r="A19" s="31" t="str">
        <f t="shared" si="0"/>
        <v>DONMARIO Seeds DM 45X61</v>
      </c>
      <c r="B19" s="31" t="str">
        <f t="shared" si="1"/>
        <v>R2X</v>
      </c>
      <c r="C19" s="31" t="s">
        <v>77</v>
      </c>
      <c r="D19" s="20">
        <v>61.678400000000003</v>
      </c>
      <c r="E19" s="21" t="s">
        <v>72</v>
      </c>
      <c r="F19" s="24"/>
      <c r="G19" s="21"/>
      <c r="H19" s="24"/>
      <c r="I19" s="21"/>
      <c r="J19" s="20">
        <v>13.9313</v>
      </c>
      <c r="K19" s="21" t="s">
        <v>36</v>
      </c>
      <c r="L19" s="24"/>
      <c r="M19" s="21"/>
      <c r="N19" s="24"/>
      <c r="O19" s="21"/>
      <c r="P19" s="26">
        <v>42.6111</v>
      </c>
      <c r="Q19" s="27" t="s">
        <v>37</v>
      </c>
      <c r="R19" s="30"/>
      <c r="S19" s="27"/>
      <c r="T19" s="30"/>
      <c r="U19" s="27"/>
      <c r="V19" s="20">
        <v>1.7917000000000001</v>
      </c>
      <c r="W19" s="21" t="s">
        <v>40</v>
      </c>
      <c r="X19" s="24"/>
      <c r="Y19" s="21"/>
      <c r="Z19" s="24"/>
      <c r="AA19" s="21"/>
    </row>
    <row r="20" spans="1:27" x14ac:dyDescent="0.25">
      <c r="A20" s="33" t="str">
        <f t="shared" si="0"/>
        <v>LG Seeds LGS4464RX</v>
      </c>
      <c r="B20" s="33" t="str">
        <f t="shared" si="1"/>
        <v>R2X, STS</v>
      </c>
      <c r="C20" s="33" t="s">
        <v>78</v>
      </c>
      <c r="D20" s="20">
        <v>61.484000000000002</v>
      </c>
      <c r="E20" s="21" t="s">
        <v>72</v>
      </c>
      <c r="F20" s="24"/>
      <c r="G20" s="21"/>
      <c r="H20" s="24"/>
      <c r="I20" s="21"/>
      <c r="J20" s="20">
        <v>13.3171</v>
      </c>
      <c r="K20" s="21" t="s">
        <v>79</v>
      </c>
      <c r="L20" s="24"/>
      <c r="M20" s="21"/>
      <c r="N20" s="24"/>
      <c r="O20" s="21"/>
      <c r="P20" s="26">
        <v>39.666699999999999</v>
      </c>
      <c r="Q20" s="27" t="s">
        <v>43</v>
      </c>
      <c r="R20" s="30"/>
      <c r="S20" s="27"/>
      <c r="T20" s="30"/>
      <c r="U20" s="27"/>
      <c r="V20" s="20">
        <v>1.5832999999999999</v>
      </c>
      <c r="W20" s="21" t="s">
        <v>80</v>
      </c>
      <c r="X20" s="24"/>
      <c r="Y20" s="21"/>
      <c r="Z20" s="24"/>
      <c r="AA20" s="21"/>
    </row>
    <row r="21" spans="1:27" x14ac:dyDescent="0.25">
      <c r="A21" s="33" t="str">
        <f t="shared" si="0"/>
        <v>NK Seed S44C7X</v>
      </c>
      <c r="B21" s="33" t="str">
        <f t="shared" si="1"/>
        <v>R2X</v>
      </c>
      <c r="C21" s="33" t="s">
        <v>81</v>
      </c>
      <c r="D21" s="20">
        <v>61.308300000000003</v>
      </c>
      <c r="E21" s="21" t="s">
        <v>68</v>
      </c>
      <c r="F21" s="24">
        <v>59.322400000000002</v>
      </c>
      <c r="G21" s="21" t="s">
        <v>82</v>
      </c>
      <c r="H21" s="24"/>
      <c r="I21" s="21"/>
      <c r="J21" s="20">
        <v>13.6983</v>
      </c>
      <c r="K21" s="21" t="s">
        <v>59</v>
      </c>
      <c r="L21" s="24">
        <v>13.315899999999999</v>
      </c>
      <c r="M21" s="21" t="s">
        <v>40</v>
      </c>
      <c r="N21" s="24"/>
      <c r="O21" s="21"/>
      <c r="P21" s="26">
        <v>36.3095</v>
      </c>
      <c r="Q21" s="27" t="s">
        <v>83</v>
      </c>
      <c r="R21" s="30">
        <v>36.083300000000001</v>
      </c>
      <c r="S21" s="27" t="s">
        <v>84</v>
      </c>
      <c r="T21" s="30"/>
      <c r="U21" s="27"/>
      <c r="V21" s="20">
        <v>1.5417000000000001</v>
      </c>
      <c r="W21" s="21" t="s">
        <v>72</v>
      </c>
      <c r="X21" s="24">
        <v>1.4529000000000001</v>
      </c>
      <c r="Y21" s="21" t="s">
        <v>44</v>
      </c>
      <c r="Z21" s="24"/>
      <c r="AA21" s="21"/>
    </row>
    <row r="22" spans="1:27" x14ac:dyDescent="0.25">
      <c r="A22" s="31" t="str">
        <f t="shared" si="0"/>
        <v>Dyna-Gro S43XS70</v>
      </c>
      <c r="B22" s="31" t="str">
        <f t="shared" si="1"/>
        <v>R2X, STS</v>
      </c>
      <c r="C22" s="31" t="s">
        <v>85</v>
      </c>
      <c r="D22" s="20">
        <v>61.298999999999999</v>
      </c>
      <c r="E22" s="21" t="s">
        <v>68</v>
      </c>
      <c r="F22" s="24">
        <v>57.957500000000003</v>
      </c>
      <c r="G22" s="21" t="s">
        <v>86</v>
      </c>
      <c r="H22" s="24"/>
      <c r="I22" s="21"/>
      <c r="J22" s="20">
        <v>13.4208</v>
      </c>
      <c r="K22" s="21" t="s">
        <v>72</v>
      </c>
      <c r="L22" s="24">
        <v>13.406000000000001</v>
      </c>
      <c r="M22" s="21" t="s">
        <v>37</v>
      </c>
      <c r="N22" s="24"/>
      <c r="O22" s="21"/>
      <c r="P22" s="26">
        <v>40.246000000000002</v>
      </c>
      <c r="Q22" s="27" t="s">
        <v>87</v>
      </c>
      <c r="R22" s="30">
        <v>38.546300000000002</v>
      </c>
      <c r="S22" s="27" t="s">
        <v>44</v>
      </c>
      <c r="T22" s="30"/>
      <c r="U22" s="27"/>
      <c r="V22" s="20">
        <v>1.5</v>
      </c>
      <c r="W22" s="21" t="s">
        <v>68</v>
      </c>
      <c r="X22" s="24">
        <v>1.4273</v>
      </c>
      <c r="Y22" s="21" t="s">
        <v>44</v>
      </c>
      <c r="Z22" s="24"/>
      <c r="AA22" s="21"/>
    </row>
    <row r="23" spans="1:27" x14ac:dyDescent="0.25">
      <c r="A23" s="31" t="str">
        <f t="shared" si="0"/>
        <v>Progeny 4444RXS</v>
      </c>
      <c r="B23" s="31" t="str">
        <f t="shared" si="1"/>
        <v>R2X, STS</v>
      </c>
      <c r="C23" s="31" t="s">
        <v>88</v>
      </c>
      <c r="D23" s="20">
        <v>60.780299999999997</v>
      </c>
      <c r="E23" s="21" t="s">
        <v>89</v>
      </c>
      <c r="F23" s="24"/>
      <c r="G23" s="21"/>
      <c r="H23" s="24"/>
      <c r="I23" s="21"/>
      <c r="J23" s="20">
        <v>13.507099999999999</v>
      </c>
      <c r="K23" s="21" t="s">
        <v>42</v>
      </c>
      <c r="L23" s="24"/>
      <c r="M23" s="21"/>
      <c r="N23" s="24"/>
      <c r="O23" s="21"/>
      <c r="P23" s="26">
        <v>38.698399999999999</v>
      </c>
      <c r="Q23" s="27" t="s">
        <v>90</v>
      </c>
      <c r="R23" s="30"/>
      <c r="S23" s="27"/>
      <c r="T23" s="30"/>
      <c r="U23" s="27"/>
      <c r="V23" s="20">
        <v>1.7917000000000001</v>
      </c>
      <c r="W23" s="21" t="s">
        <v>40</v>
      </c>
      <c r="X23" s="24"/>
      <c r="Y23" s="21"/>
      <c r="Z23" s="24"/>
      <c r="AA23" s="21"/>
    </row>
    <row r="24" spans="1:27" x14ac:dyDescent="0.25">
      <c r="A24" s="33" t="str">
        <f t="shared" si="0"/>
        <v>Progeny P4265RXS</v>
      </c>
      <c r="B24" s="33" t="str">
        <f t="shared" si="1"/>
        <v>R2X, STS</v>
      </c>
      <c r="C24" s="33" t="s">
        <v>91</v>
      </c>
      <c r="D24" s="20">
        <v>59.920699999999997</v>
      </c>
      <c r="E24" s="21" t="s">
        <v>92</v>
      </c>
      <c r="F24" s="24">
        <v>57.756900000000002</v>
      </c>
      <c r="G24" s="21" t="s">
        <v>93</v>
      </c>
      <c r="H24" s="24"/>
      <c r="I24" s="21"/>
      <c r="J24" s="20">
        <v>13.5604</v>
      </c>
      <c r="K24" s="21" t="s">
        <v>42</v>
      </c>
      <c r="L24" s="24">
        <v>13.381</v>
      </c>
      <c r="M24" s="21" t="s">
        <v>37</v>
      </c>
      <c r="N24" s="24"/>
      <c r="O24" s="21"/>
      <c r="P24" s="26">
        <v>40.523800000000001</v>
      </c>
      <c r="Q24" s="27" t="s">
        <v>67</v>
      </c>
      <c r="R24" s="30">
        <v>39.3611</v>
      </c>
      <c r="S24" s="27" t="s">
        <v>39</v>
      </c>
      <c r="T24" s="30"/>
      <c r="U24" s="27"/>
      <c r="V24" s="20">
        <v>1.4582999999999999</v>
      </c>
      <c r="W24" s="21" t="s">
        <v>94</v>
      </c>
      <c r="X24" s="24">
        <v>1.4400999999999999</v>
      </c>
      <c r="Y24" s="21" t="s">
        <v>44</v>
      </c>
      <c r="Z24" s="24"/>
      <c r="AA24" s="21"/>
    </row>
    <row r="25" spans="1:27" x14ac:dyDescent="0.25">
      <c r="A25" s="33" t="str">
        <f t="shared" si="0"/>
        <v>USG 7431ET</v>
      </c>
      <c r="B25" s="33" t="str">
        <f t="shared" si="1"/>
        <v>E3, STS</v>
      </c>
      <c r="C25" s="33" t="s">
        <v>95</v>
      </c>
      <c r="D25" s="20">
        <v>59.857999999999997</v>
      </c>
      <c r="E25" s="21" t="s">
        <v>92</v>
      </c>
      <c r="F25" s="24"/>
      <c r="G25" s="21"/>
      <c r="H25" s="24"/>
      <c r="I25" s="21"/>
      <c r="J25" s="20">
        <v>13.1158</v>
      </c>
      <c r="K25" s="21" t="s">
        <v>96</v>
      </c>
      <c r="L25" s="24"/>
      <c r="M25" s="21"/>
      <c r="N25" s="24"/>
      <c r="O25" s="21"/>
      <c r="P25" s="26">
        <v>37.730200000000004</v>
      </c>
      <c r="Q25" s="27" t="s">
        <v>97</v>
      </c>
      <c r="R25" s="30"/>
      <c r="S25" s="27"/>
      <c r="T25" s="30"/>
      <c r="U25" s="27"/>
      <c r="V25" s="20">
        <v>1.6457999999999999</v>
      </c>
      <c r="W25" s="21" t="s">
        <v>64</v>
      </c>
      <c r="X25" s="24"/>
      <c r="Y25" s="21"/>
      <c r="Z25" s="24"/>
      <c r="AA25" s="21"/>
    </row>
    <row r="26" spans="1:27" x14ac:dyDescent="0.25">
      <c r="A26" s="33" t="str">
        <f t="shared" si="0"/>
        <v>Local Seed Co. LS4299XS</v>
      </c>
      <c r="B26" s="33" t="str">
        <f t="shared" si="1"/>
        <v>R2X, STS</v>
      </c>
      <c r="C26" s="33" t="s">
        <v>98</v>
      </c>
      <c r="D26" s="20">
        <v>59.685400000000001</v>
      </c>
      <c r="E26" s="21" t="s">
        <v>99</v>
      </c>
      <c r="F26" s="24">
        <v>59.698099999999997</v>
      </c>
      <c r="G26" s="21" t="s">
        <v>100</v>
      </c>
      <c r="H26" s="24"/>
      <c r="I26" s="21"/>
      <c r="J26" s="20">
        <v>13.574199999999999</v>
      </c>
      <c r="K26" s="21" t="s">
        <v>42</v>
      </c>
      <c r="L26" s="24">
        <v>13.3057</v>
      </c>
      <c r="M26" s="21" t="s">
        <v>40</v>
      </c>
      <c r="N26" s="24"/>
      <c r="O26" s="21"/>
      <c r="P26" s="26">
        <v>41.706299999999999</v>
      </c>
      <c r="Q26" s="27" t="s">
        <v>52</v>
      </c>
      <c r="R26" s="30">
        <v>39.953699999999998</v>
      </c>
      <c r="S26" s="27" t="s">
        <v>45</v>
      </c>
      <c r="T26" s="30"/>
      <c r="U26" s="27"/>
      <c r="V26" s="20">
        <v>1.6042000000000001</v>
      </c>
      <c r="W26" s="21" t="s">
        <v>50</v>
      </c>
      <c r="X26" s="24">
        <v>1.4914000000000001</v>
      </c>
      <c r="Y26" s="21" t="s">
        <v>44</v>
      </c>
      <c r="Z26" s="24"/>
      <c r="AA26" s="21"/>
    </row>
    <row r="27" spans="1:27" x14ac:dyDescent="0.25">
      <c r="A27" s="33" t="str">
        <f t="shared" si="0"/>
        <v>Dyna-Gro S43EN61</v>
      </c>
      <c r="B27" s="33" t="str">
        <f t="shared" si="1"/>
        <v>E3</v>
      </c>
      <c r="C27" s="33" t="s">
        <v>101</v>
      </c>
      <c r="D27" s="20">
        <v>59.130800000000001</v>
      </c>
      <c r="E27" s="21" t="s">
        <v>102</v>
      </c>
      <c r="F27" s="24"/>
      <c r="G27" s="21"/>
      <c r="H27" s="24"/>
      <c r="I27" s="21"/>
      <c r="J27" s="20">
        <v>13.3971</v>
      </c>
      <c r="K27" s="21" t="s">
        <v>103</v>
      </c>
      <c r="L27" s="24"/>
      <c r="M27" s="21"/>
      <c r="N27" s="24"/>
      <c r="O27" s="21"/>
      <c r="P27" s="26">
        <v>37.047600000000003</v>
      </c>
      <c r="Q27" s="27" t="s">
        <v>104</v>
      </c>
      <c r="R27" s="30"/>
      <c r="S27" s="27"/>
      <c r="T27" s="30"/>
      <c r="U27" s="27"/>
      <c r="V27" s="20">
        <v>1.6667000000000001</v>
      </c>
      <c r="W27" s="21" t="s">
        <v>64</v>
      </c>
      <c r="X27" s="24"/>
      <c r="Y27" s="21"/>
      <c r="Z27" s="24"/>
      <c r="AA27" s="21"/>
    </row>
    <row r="28" spans="1:27" x14ac:dyDescent="0.25">
      <c r="A28" s="31" t="str">
        <f t="shared" si="0"/>
        <v>Credenz CZ 4410 GTLL</v>
      </c>
      <c r="B28" s="31" t="str">
        <f t="shared" si="1"/>
        <v>RR, LL</v>
      </c>
      <c r="C28" s="31" t="s">
        <v>105</v>
      </c>
      <c r="D28" s="20">
        <v>58.923699999999997</v>
      </c>
      <c r="E28" s="21" t="s">
        <v>106</v>
      </c>
      <c r="F28" s="24"/>
      <c r="G28" s="21"/>
      <c r="H28" s="24"/>
      <c r="I28" s="21"/>
      <c r="J28" s="20">
        <v>13.559200000000001</v>
      </c>
      <c r="K28" s="21" t="s">
        <v>42</v>
      </c>
      <c r="L28" s="24"/>
      <c r="M28" s="21"/>
      <c r="N28" s="24"/>
      <c r="O28" s="21"/>
      <c r="P28" s="26">
        <v>40.777799999999999</v>
      </c>
      <c r="Q28" s="27" t="s">
        <v>67</v>
      </c>
      <c r="R28" s="30"/>
      <c r="S28" s="27"/>
      <c r="T28" s="30"/>
      <c r="U28" s="27"/>
      <c r="V28" s="20">
        <v>1.7292000000000001</v>
      </c>
      <c r="W28" s="21" t="s">
        <v>57</v>
      </c>
      <c r="X28" s="24"/>
      <c r="Y28" s="21"/>
      <c r="Z28" s="24"/>
      <c r="AA28" s="21"/>
    </row>
    <row r="29" spans="1:27" x14ac:dyDescent="0.25">
      <c r="A29" s="31" t="str">
        <f t="shared" si="0"/>
        <v>AGS GS42X19S</v>
      </c>
      <c r="B29" s="31" t="str">
        <f t="shared" si="1"/>
        <v>R2X, STS</v>
      </c>
      <c r="C29" s="31" t="s">
        <v>107</v>
      </c>
      <c r="D29" s="20">
        <v>58.461199999999998</v>
      </c>
      <c r="E29" s="21" t="s">
        <v>108</v>
      </c>
      <c r="F29" s="24"/>
      <c r="G29" s="21"/>
      <c r="H29" s="24"/>
      <c r="I29" s="21"/>
      <c r="J29" s="20">
        <v>13.6388</v>
      </c>
      <c r="K29" s="21" t="s">
        <v>38</v>
      </c>
      <c r="L29" s="24"/>
      <c r="M29" s="21"/>
      <c r="N29" s="24"/>
      <c r="O29" s="21"/>
      <c r="P29" s="26">
        <v>38.158700000000003</v>
      </c>
      <c r="Q29" s="27" t="s">
        <v>109</v>
      </c>
      <c r="R29" s="30"/>
      <c r="S29" s="27"/>
      <c r="T29" s="30"/>
      <c r="U29" s="27"/>
      <c r="V29" s="20">
        <v>1.6875</v>
      </c>
      <c r="W29" s="21" t="s">
        <v>64</v>
      </c>
      <c r="X29" s="24"/>
      <c r="Y29" s="21"/>
      <c r="Z29" s="24"/>
      <c r="AA29" s="21"/>
    </row>
    <row r="30" spans="1:27" x14ac:dyDescent="0.25">
      <c r="A30" s="33" t="str">
        <f t="shared" si="0"/>
        <v>Credenz CZ 4570 X</v>
      </c>
      <c r="B30" s="33" t="str">
        <f t="shared" si="1"/>
        <v>R2X</v>
      </c>
      <c r="C30" s="33" t="s">
        <v>110</v>
      </c>
      <c r="D30" s="20">
        <v>57.306600000000003</v>
      </c>
      <c r="E30" s="21" t="s">
        <v>111</v>
      </c>
      <c r="F30" s="24"/>
      <c r="G30" s="21"/>
      <c r="H30" s="24"/>
      <c r="I30" s="21"/>
      <c r="J30" s="20">
        <v>13.5938</v>
      </c>
      <c r="K30" s="21" t="s">
        <v>112</v>
      </c>
      <c r="L30" s="24"/>
      <c r="M30" s="21"/>
      <c r="N30" s="24"/>
      <c r="O30" s="21"/>
      <c r="P30" s="26">
        <v>38.103200000000001</v>
      </c>
      <c r="Q30" s="27" t="s">
        <v>109</v>
      </c>
      <c r="R30" s="30"/>
      <c r="S30" s="27"/>
      <c r="T30" s="30"/>
      <c r="U30" s="27"/>
      <c r="V30" s="20">
        <v>1.875</v>
      </c>
      <c r="W30" s="21" t="s">
        <v>37</v>
      </c>
      <c r="X30" s="24"/>
      <c r="Y30" s="21"/>
      <c r="Z30" s="24"/>
      <c r="AA30" s="21"/>
    </row>
    <row r="31" spans="1:27" x14ac:dyDescent="0.25">
      <c r="A31" s="31" t="str">
        <f t="shared" si="0"/>
        <v>Credenz CZ 4240 GTLL</v>
      </c>
      <c r="B31" s="31" t="str">
        <f t="shared" si="1"/>
        <v>RR, LL</v>
      </c>
      <c r="C31" s="31" t="s">
        <v>113</v>
      </c>
      <c r="D31" s="20">
        <v>57.090499999999999</v>
      </c>
      <c r="E31" s="21" t="s">
        <v>114</v>
      </c>
      <c r="F31" s="24"/>
      <c r="G31" s="21"/>
      <c r="H31" s="24"/>
      <c r="I31" s="21"/>
      <c r="J31" s="20">
        <v>13.768800000000001</v>
      </c>
      <c r="K31" s="21" t="s">
        <v>40</v>
      </c>
      <c r="L31" s="24"/>
      <c r="M31" s="21"/>
      <c r="N31" s="24"/>
      <c r="O31" s="21"/>
      <c r="P31" s="26">
        <v>36.174599999999998</v>
      </c>
      <c r="Q31" s="27" t="s">
        <v>83</v>
      </c>
      <c r="R31" s="30"/>
      <c r="S31" s="27"/>
      <c r="T31" s="30"/>
      <c r="U31" s="27"/>
      <c r="V31" s="20">
        <v>1.0832999999999999</v>
      </c>
      <c r="W31" s="21" t="s">
        <v>115</v>
      </c>
      <c r="X31" s="24"/>
      <c r="Y31" s="21"/>
      <c r="Z31" s="24"/>
      <c r="AA31" s="21"/>
    </row>
    <row r="32" spans="1:27" x14ac:dyDescent="0.25">
      <c r="A32" s="31" t="str">
        <f t="shared" si="0"/>
        <v>Armor A44-D92</v>
      </c>
      <c r="B32" s="31" t="str">
        <f t="shared" si="1"/>
        <v>R2X</v>
      </c>
      <c r="C32" s="31" t="s">
        <v>116</v>
      </c>
      <c r="D32" s="20">
        <v>56.685000000000002</v>
      </c>
      <c r="E32" s="21" t="s">
        <v>109</v>
      </c>
      <c r="F32" s="24">
        <v>55.4739</v>
      </c>
      <c r="G32" s="21" t="s">
        <v>117</v>
      </c>
      <c r="H32" s="24"/>
      <c r="I32" s="21"/>
      <c r="J32" s="20">
        <v>13.4458</v>
      </c>
      <c r="K32" s="21" t="s">
        <v>49</v>
      </c>
      <c r="L32" s="24">
        <v>13.3781</v>
      </c>
      <c r="M32" s="21" t="s">
        <v>37</v>
      </c>
      <c r="N32" s="24"/>
      <c r="O32" s="21"/>
      <c r="P32" s="26">
        <v>40.1111</v>
      </c>
      <c r="Q32" s="27" t="s">
        <v>79</v>
      </c>
      <c r="R32" s="30">
        <v>39.120399999999997</v>
      </c>
      <c r="S32" s="27" t="s">
        <v>57</v>
      </c>
      <c r="T32" s="30"/>
      <c r="U32" s="27"/>
      <c r="V32" s="20">
        <v>1.4792000000000001</v>
      </c>
      <c r="W32" s="21" t="s">
        <v>68</v>
      </c>
      <c r="X32" s="24">
        <v>1.4144000000000001</v>
      </c>
      <c r="Y32" s="21" t="s">
        <v>44</v>
      </c>
      <c r="Z32" s="24"/>
      <c r="AA32" s="21"/>
    </row>
    <row r="33" spans="1:29" x14ac:dyDescent="0.25">
      <c r="A33" s="31" t="str">
        <f t="shared" si="0"/>
        <v>Local Seed Co. LS4407X</v>
      </c>
      <c r="B33" s="31" t="str">
        <f t="shared" si="1"/>
        <v>R2X</v>
      </c>
      <c r="C33" s="31" t="s">
        <v>118</v>
      </c>
      <c r="D33" s="20">
        <v>55.932200000000002</v>
      </c>
      <c r="E33" s="21" t="s">
        <v>97</v>
      </c>
      <c r="F33" s="24">
        <v>56.317999999999998</v>
      </c>
      <c r="G33" s="21" t="s">
        <v>117</v>
      </c>
      <c r="H33" s="24"/>
      <c r="I33" s="21"/>
      <c r="J33" s="20">
        <v>13.5388</v>
      </c>
      <c r="K33" s="21" t="s">
        <v>42</v>
      </c>
      <c r="L33" s="24">
        <v>13.2331</v>
      </c>
      <c r="M33" s="21" t="s">
        <v>39</v>
      </c>
      <c r="N33" s="24"/>
      <c r="O33" s="21"/>
      <c r="P33" s="26">
        <v>37.849200000000003</v>
      </c>
      <c r="Q33" s="27" t="s">
        <v>109</v>
      </c>
      <c r="R33" s="30">
        <v>38.286999999999999</v>
      </c>
      <c r="S33" s="27" t="s">
        <v>47</v>
      </c>
      <c r="T33" s="30"/>
      <c r="U33" s="27"/>
      <c r="V33" s="20">
        <v>2</v>
      </c>
      <c r="W33" s="21" t="s">
        <v>36</v>
      </c>
      <c r="X33" s="24">
        <v>2.2606000000000002</v>
      </c>
      <c r="Y33" s="21" t="s">
        <v>36</v>
      </c>
      <c r="Z33" s="24"/>
      <c r="AA33" s="21"/>
    </row>
    <row r="34" spans="1:29" x14ac:dyDescent="0.25">
      <c r="A34" s="33" t="str">
        <f t="shared" si="0"/>
        <v>Progeny P4241E3</v>
      </c>
      <c r="B34" s="33" t="str">
        <f t="shared" si="1"/>
        <v>E3</v>
      </c>
      <c r="C34" s="33" t="s">
        <v>119</v>
      </c>
      <c r="D34" s="20">
        <v>55.704300000000003</v>
      </c>
      <c r="E34" s="21" t="s">
        <v>120</v>
      </c>
      <c r="F34" s="24"/>
      <c r="G34" s="21"/>
      <c r="H34" s="24"/>
      <c r="I34" s="21"/>
      <c r="J34" s="20">
        <v>13.2521</v>
      </c>
      <c r="K34" s="21" t="s">
        <v>62</v>
      </c>
      <c r="L34" s="24"/>
      <c r="M34" s="21"/>
      <c r="N34" s="24"/>
      <c r="O34" s="21"/>
      <c r="P34" s="26">
        <v>36.051400000000001</v>
      </c>
      <c r="Q34" s="27" t="s">
        <v>83</v>
      </c>
      <c r="R34" s="30"/>
      <c r="S34" s="27"/>
      <c r="T34" s="30"/>
      <c r="U34" s="27"/>
      <c r="V34" s="20">
        <v>1.5417000000000001</v>
      </c>
      <c r="W34" s="21" t="s">
        <v>72</v>
      </c>
      <c r="X34" s="24"/>
      <c r="Y34" s="21"/>
      <c r="Z34" s="24"/>
      <c r="AA34" s="21"/>
    </row>
    <row r="35" spans="1:29" x14ac:dyDescent="0.25">
      <c r="A35" s="32" t="str">
        <f t="shared" si="0"/>
        <v>Credenz CZ 4280 X</v>
      </c>
      <c r="B35" s="33" t="str">
        <f t="shared" si="1"/>
        <v>R2X</v>
      </c>
      <c r="C35" s="33" t="s">
        <v>121</v>
      </c>
      <c r="D35" s="20">
        <v>55.408299999999997</v>
      </c>
      <c r="E35" s="21" t="s">
        <v>122</v>
      </c>
      <c r="F35" s="24"/>
      <c r="G35" s="21"/>
      <c r="H35" s="24"/>
      <c r="I35" s="21"/>
      <c r="J35" s="20">
        <v>13.121700000000001</v>
      </c>
      <c r="K35" s="21" t="s">
        <v>96</v>
      </c>
      <c r="L35" s="24"/>
      <c r="M35" s="21"/>
      <c r="N35" s="24"/>
      <c r="O35" s="21"/>
      <c r="P35" s="26">
        <v>37.277799999999999</v>
      </c>
      <c r="Q35" s="27" t="s">
        <v>123</v>
      </c>
      <c r="R35" s="30"/>
      <c r="S35" s="27"/>
      <c r="T35" s="30"/>
      <c r="U35" s="27"/>
      <c r="V35" s="20">
        <v>1.5832999999999999</v>
      </c>
      <c r="W35" s="21" t="s">
        <v>80</v>
      </c>
      <c r="X35" s="24"/>
      <c r="Y35" s="21"/>
      <c r="Z35" s="24"/>
      <c r="AA35" s="21"/>
    </row>
    <row r="36" spans="1:29" x14ac:dyDescent="0.25">
      <c r="A36" s="33" t="str">
        <f t="shared" si="0"/>
        <v>GoSoy 43C17S</v>
      </c>
      <c r="B36" s="33" t="str">
        <f t="shared" si="1"/>
        <v>STS</v>
      </c>
      <c r="C36" s="33" t="s">
        <v>124</v>
      </c>
      <c r="D36" s="20">
        <v>52.220500000000001</v>
      </c>
      <c r="E36" s="21" t="s">
        <v>125</v>
      </c>
      <c r="F36" s="24"/>
      <c r="G36" s="21"/>
      <c r="H36" s="24"/>
      <c r="I36" s="21"/>
      <c r="J36" s="20">
        <v>12.947100000000001</v>
      </c>
      <c r="K36" s="21" t="s">
        <v>126</v>
      </c>
      <c r="L36" s="24"/>
      <c r="M36" s="21"/>
      <c r="N36" s="24"/>
      <c r="O36" s="21"/>
      <c r="P36" s="26">
        <v>32.3889</v>
      </c>
      <c r="Q36" s="27" t="s">
        <v>127</v>
      </c>
      <c r="R36" s="30"/>
      <c r="S36" s="27"/>
      <c r="T36" s="30"/>
      <c r="U36" s="27"/>
      <c r="V36" s="20">
        <v>1.2707999999999999</v>
      </c>
      <c r="W36" s="21" t="s">
        <v>128</v>
      </c>
      <c r="X36" s="24"/>
      <c r="Y36" s="21"/>
      <c r="Z36" s="24"/>
      <c r="AA36" s="21"/>
    </row>
    <row r="37" spans="1:29" x14ac:dyDescent="0.25">
      <c r="A37" s="31" t="str">
        <f t="shared" si="0"/>
        <v>Credenz CZ 4539 GTLL</v>
      </c>
      <c r="B37" s="31" t="str">
        <f t="shared" si="1"/>
        <v>RR, LL</v>
      </c>
      <c r="C37" s="31" t="s">
        <v>129</v>
      </c>
      <c r="D37" s="20">
        <v>51.290799999999997</v>
      </c>
      <c r="E37" s="21" t="s">
        <v>83</v>
      </c>
      <c r="F37" s="24">
        <v>52.152999999999999</v>
      </c>
      <c r="G37" s="21" t="s">
        <v>130</v>
      </c>
      <c r="H37" s="24"/>
      <c r="I37" s="21"/>
      <c r="J37" s="20">
        <v>13.3592</v>
      </c>
      <c r="K37" s="21" t="s">
        <v>131</v>
      </c>
      <c r="L37" s="24">
        <v>13.0502</v>
      </c>
      <c r="M37" s="21" t="s">
        <v>54</v>
      </c>
      <c r="N37" s="24"/>
      <c r="O37" s="21"/>
      <c r="P37" s="26">
        <v>40.150799999999997</v>
      </c>
      <c r="Q37" s="27" t="s">
        <v>131</v>
      </c>
      <c r="R37" s="30">
        <v>39.990699999999997</v>
      </c>
      <c r="S37" s="27" t="s">
        <v>45</v>
      </c>
      <c r="T37" s="30"/>
      <c r="U37" s="27"/>
      <c r="V37" s="20">
        <v>1.5207999999999999</v>
      </c>
      <c r="W37" s="21" t="s">
        <v>68</v>
      </c>
      <c r="X37" s="24">
        <v>1.5683</v>
      </c>
      <c r="Y37" s="21" t="s">
        <v>54</v>
      </c>
      <c r="Z37" s="24"/>
      <c r="AA37" s="21"/>
    </row>
    <row r="38" spans="1:29" x14ac:dyDescent="0.25">
      <c r="A38" s="31" t="str">
        <f t="shared" si="0"/>
        <v>TN Exp TN17-4507R2</v>
      </c>
      <c r="B38" s="31" t="str">
        <f t="shared" si="1"/>
        <v>RR</v>
      </c>
      <c r="C38" s="31" t="s">
        <v>132</v>
      </c>
      <c r="D38" s="20">
        <v>50.753300000000003</v>
      </c>
      <c r="E38" s="21" t="s">
        <v>83</v>
      </c>
      <c r="F38" s="24"/>
      <c r="G38" s="21"/>
      <c r="H38" s="24"/>
      <c r="I38" s="21"/>
      <c r="J38" s="20">
        <v>13.4208</v>
      </c>
      <c r="K38" s="21" t="s">
        <v>72</v>
      </c>
      <c r="L38" s="24"/>
      <c r="M38" s="21"/>
      <c r="N38" s="24"/>
      <c r="O38" s="21"/>
      <c r="P38" s="26">
        <v>30.007899999999999</v>
      </c>
      <c r="Q38" s="27" t="s">
        <v>133</v>
      </c>
      <c r="R38" s="30"/>
      <c r="S38" s="27"/>
      <c r="T38" s="30"/>
      <c r="U38" s="27"/>
      <c r="V38" s="20">
        <v>1.7292000000000001</v>
      </c>
      <c r="W38" s="21" t="s">
        <v>57</v>
      </c>
      <c r="X38" s="24"/>
      <c r="Y38" s="21"/>
      <c r="Z38" s="24"/>
      <c r="AA38" s="21"/>
    </row>
    <row r="39" spans="1:29" x14ac:dyDescent="0.25">
      <c r="A39" s="33" t="str">
        <f t="shared" si="0"/>
        <v>TN Exp TN18-4007</v>
      </c>
      <c r="B39" s="33" t="str">
        <f t="shared" si="1"/>
        <v>Conv.</v>
      </c>
      <c r="C39" s="33" t="s">
        <v>134</v>
      </c>
      <c r="D39" s="20">
        <v>48.551600000000001</v>
      </c>
      <c r="E39" s="21" t="s">
        <v>83</v>
      </c>
      <c r="F39" s="24"/>
      <c r="G39" s="21"/>
      <c r="H39" s="24"/>
      <c r="I39" s="21"/>
      <c r="J39" s="20">
        <v>13.5075</v>
      </c>
      <c r="K39" s="21" t="s">
        <v>42</v>
      </c>
      <c r="L39" s="24"/>
      <c r="M39" s="21"/>
      <c r="N39" s="24"/>
      <c r="O39" s="21"/>
      <c r="P39" s="26">
        <v>36.492100000000001</v>
      </c>
      <c r="Q39" s="27" t="s">
        <v>125</v>
      </c>
      <c r="R39" s="30"/>
      <c r="S39" s="27"/>
      <c r="T39" s="30"/>
      <c r="U39" s="27"/>
      <c r="V39" s="20">
        <v>1.5625</v>
      </c>
      <c r="W39" s="21" t="s">
        <v>72</v>
      </c>
      <c r="X39" s="24"/>
      <c r="Y39" s="21"/>
      <c r="Z39" s="24"/>
      <c r="AA39" s="21"/>
    </row>
    <row r="40" spans="1:29" ht="12.75" customHeight="1" x14ac:dyDescent="0.25">
      <c r="A40" s="34" t="s">
        <v>135</v>
      </c>
      <c r="B40" s="35"/>
      <c r="C40" s="35"/>
      <c r="D40" s="36">
        <v>59.948099999999997</v>
      </c>
      <c r="E40" s="37"/>
      <c r="F40" s="37">
        <v>59.3018</v>
      </c>
      <c r="G40" s="37"/>
      <c r="H40" s="37">
        <v>61.379199999999997</v>
      </c>
      <c r="I40" s="37"/>
      <c r="J40" s="38">
        <v>13.5078</v>
      </c>
      <c r="K40" s="39"/>
      <c r="L40" s="39">
        <v>13.305199999999999</v>
      </c>
      <c r="M40" s="39"/>
      <c r="N40" s="39">
        <v>13.1995</v>
      </c>
      <c r="O40" s="40"/>
      <c r="P40" s="41">
        <v>39.064700000000002</v>
      </c>
      <c r="Q40" s="42"/>
      <c r="R40" s="42">
        <v>39.318199999999997</v>
      </c>
      <c r="S40" s="42"/>
      <c r="T40" s="42">
        <v>40.563800000000001</v>
      </c>
      <c r="U40" s="43"/>
      <c r="V40" s="38">
        <v>1.5773999999999999</v>
      </c>
      <c r="W40" s="39"/>
      <c r="X40" s="39">
        <v>1.6043000000000001</v>
      </c>
      <c r="Y40" s="39"/>
      <c r="Z40" s="39">
        <v>1.8157000000000001</v>
      </c>
      <c r="AA40" s="39"/>
    </row>
    <row r="41" spans="1:29" ht="12.75" customHeight="1" x14ac:dyDescent="0.25">
      <c r="A41" s="44" t="s">
        <v>136</v>
      </c>
      <c r="B41" s="45"/>
      <c r="C41" s="45"/>
      <c r="D41" s="46">
        <v>4.8109000000000002</v>
      </c>
      <c r="E41" s="47"/>
      <c r="F41" s="48">
        <v>4.7659000000000002</v>
      </c>
      <c r="G41" s="48"/>
      <c r="H41" s="48">
        <v>4.5140000000000002</v>
      </c>
      <c r="I41" s="49"/>
      <c r="J41" s="50">
        <v>0.68010000000000004</v>
      </c>
      <c r="K41" s="51"/>
      <c r="L41" s="51">
        <v>0.81699999999999995</v>
      </c>
      <c r="M41" s="51"/>
      <c r="N41" s="51">
        <v>0.52470000000000006</v>
      </c>
      <c r="O41" s="52"/>
      <c r="P41" s="53">
        <v>2.9333</v>
      </c>
      <c r="Q41" s="54"/>
      <c r="R41" s="54">
        <v>3.3342999999999998</v>
      </c>
      <c r="S41" s="54"/>
      <c r="T41" s="54">
        <v>3.3546</v>
      </c>
      <c r="U41" s="55"/>
      <c r="V41" s="50">
        <v>0.27979999999999999</v>
      </c>
      <c r="W41" s="51"/>
      <c r="X41" s="51">
        <v>0.25469999999999998</v>
      </c>
      <c r="Y41" s="51"/>
      <c r="Z41" s="51">
        <v>0.29849999999999999</v>
      </c>
      <c r="AA41" s="51"/>
    </row>
    <row r="42" spans="1:29" ht="12.75" customHeight="1" x14ac:dyDescent="0.25">
      <c r="A42" s="56" t="s">
        <v>137</v>
      </c>
      <c r="B42" s="57"/>
      <c r="C42" s="57"/>
      <c r="D42" s="58">
        <v>4.07</v>
      </c>
      <c r="E42" s="59"/>
      <c r="F42" s="59">
        <v>2.66</v>
      </c>
      <c r="G42" s="59"/>
      <c r="H42" s="59" t="s">
        <v>138</v>
      </c>
      <c r="I42" s="60"/>
      <c r="J42" s="61">
        <v>0.35</v>
      </c>
      <c r="K42" s="62"/>
      <c r="L42" s="62">
        <v>0.3</v>
      </c>
      <c r="M42" s="62"/>
      <c r="N42" s="62" t="s">
        <v>138</v>
      </c>
      <c r="O42" s="63"/>
      <c r="P42" s="64">
        <v>1.35</v>
      </c>
      <c r="Q42" s="65"/>
      <c r="R42" s="65">
        <v>1</v>
      </c>
      <c r="S42" s="65"/>
      <c r="T42" s="65">
        <v>0.78</v>
      </c>
      <c r="U42" s="66"/>
      <c r="V42" s="61">
        <v>0.26</v>
      </c>
      <c r="W42" s="62"/>
      <c r="X42" s="62">
        <v>0.26</v>
      </c>
      <c r="Y42" s="62"/>
      <c r="Z42" s="62">
        <v>0.23</v>
      </c>
      <c r="AA42" s="62"/>
    </row>
    <row r="43" spans="1:29" ht="12.75" customHeight="1" x14ac:dyDescent="0.25">
      <c r="A43" s="56" t="s">
        <v>139</v>
      </c>
      <c r="B43" s="57"/>
      <c r="C43" s="57"/>
      <c r="D43" s="67">
        <v>11.984592366999999</v>
      </c>
      <c r="E43" s="68"/>
      <c r="F43" s="68">
        <v>10.443815497999999</v>
      </c>
      <c r="G43" s="68"/>
      <c r="H43" s="68">
        <v>10.313507906</v>
      </c>
      <c r="I43" s="69"/>
      <c r="J43" s="64">
        <v>4.5584269403000004</v>
      </c>
      <c r="K43" s="65"/>
      <c r="L43" s="65">
        <v>5.2860225594000001</v>
      </c>
      <c r="M43" s="65"/>
      <c r="N43" s="65">
        <v>5.7623786913000004</v>
      </c>
      <c r="O43" s="66"/>
      <c r="P43" s="64">
        <v>5.7085810516000004</v>
      </c>
      <c r="Q43" s="65"/>
      <c r="R43" s="65">
        <v>5.4935433787000001</v>
      </c>
      <c r="S43" s="65"/>
      <c r="T43" s="65">
        <v>5.0906365006999996</v>
      </c>
      <c r="U43" s="66"/>
      <c r="V43" s="64" t="s">
        <v>140</v>
      </c>
      <c r="W43" s="65"/>
      <c r="X43" s="65" t="s">
        <v>140</v>
      </c>
      <c r="Y43" s="65"/>
      <c r="Z43" s="65" t="s">
        <v>140</v>
      </c>
      <c r="AA43" s="65"/>
      <c r="AC43" s="70" t="s">
        <v>141</v>
      </c>
    </row>
    <row r="44" spans="1:29" ht="15.75" thickBot="1" x14ac:dyDescent="0.3">
      <c r="A44" s="71" t="s">
        <v>142</v>
      </c>
      <c r="B44" s="72"/>
      <c r="C44" s="72"/>
      <c r="D44" s="73">
        <f>3*7*1</f>
        <v>21</v>
      </c>
      <c r="E44" s="74"/>
      <c r="F44" s="74">
        <f>3*7*2</f>
        <v>42</v>
      </c>
      <c r="G44" s="74"/>
      <c r="H44" s="74">
        <f>3*5*3</f>
        <v>45</v>
      </c>
      <c r="I44" s="75"/>
      <c r="J44" s="73">
        <f>3*7*1</f>
        <v>21</v>
      </c>
      <c r="K44" s="74"/>
      <c r="L44" s="74">
        <f>3*7*2</f>
        <v>42</v>
      </c>
      <c r="M44" s="74"/>
      <c r="N44" s="74">
        <f>3*5*3</f>
        <v>45</v>
      </c>
      <c r="O44" s="75"/>
      <c r="P44" s="73">
        <f>3*6*1</f>
        <v>18</v>
      </c>
      <c r="Q44" s="74"/>
      <c r="R44" s="74">
        <f>3*6*2</f>
        <v>36</v>
      </c>
      <c r="S44" s="74"/>
      <c r="T44" s="74">
        <f>3*5*3</f>
        <v>45</v>
      </c>
      <c r="U44" s="75"/>
      <c r="V44" s="73">
        <f>3*6*1</f>
        <v>18</v>
      </c>
      <c r="W44" s="74"/>
      <c r="X44" s="74">
        <f>3*6*2</f>
        <v>36</v>
      </c>
      <c r="Y44" s="74"/>
      <c r="Z44" s="74">
        <f>3*5*3</f>
        <v>45</v>
      </c>
      <c r="AA44" s="74"/>
    </row>
    <row r="45" spans="1:29" s="80" customFormat="1" ht="12.75" x14ac:dyDescent="0.2">
      <c r="A45" s="76"/>
      <c r="B45" s="76"/>
      <c r="C45" s="76"/>
      <c r="D45" s="77"/>
      <c r="E45" s="77"/>
      <c r="F45" s="77"/>
      <c r="G45" s="77"/>
      <c r="H45" s="77"/>
      <c r="I45" s="77"/>
      <c r="J45" s="78"/>
      <c r="K45" s="78"/>
      <c r="L45" s="78"/>
      <c r="M45" s="78"/>
      <c r="N45" s="78"/>
      <c r="O45" s="78"/>
      <c r="P45" s="79"/>
      <c r="Q45" s="79"/>
      <c r="R45" s="79"/>
      <c r="S45" s="79"/>
      <c r="T45" s="79"/>
      <c r="U45" s="79"/>
      <c r="V45" s="78"/>
      <c r="W45" s="78"/>
      <c r="X45" s="78"/>
      <c r="Y45" s="78"/>
      <c r="Z45" s="78"/>
      <c r="AA45" s="78"/>
    </row>
    <row r="46" spans="1:29" s="80" customFormat="1" ht="12.75" x14ac:dyDescent="0.2">
      <c r="A46" s="81"/>
      <c r="B46" s="76"/>
      <c r="C46" s="76"/>
      <c r="D46" s="81"/>
      <c r="E46" s="81"/>
      <c r="F46" s="81"/>
      <c r="G46" s="81"/>
      <c r="H46" s="81"/>
      <c r="I46" s="81"/>
      <c r="J46" s="79"/>
      <c r="K46" s="79"/>
      <c r="L46" s="79"/>
      <c r="M46" s="79"/>
      <c r="N46" s="79"/>
      <c r="O46" s="79"/>
      <c r="P46" s="82"/>
      <c r="Q46" s="82"/>
      <c r="R46" s="82"/>
      <c r="S46" s="82"/>
      <c r="T46" s="82"/>
      <c r="U46" s="82"/>
      <c r="V46" s="79"/>
      <c r="W46" s="79"/>
      <c r="X46" s="79"/>
      <c r="Y46" s="79"/>
      <c r="Z46" s="79"/>
      <c r="AA46" s="83"/>
    </row>
    <row r="47" spans="1:29" s="80" customFormat="1" ht="12.75" x14ac:dyDescent="0.2">
      <c r="A47" s="81"/>
      <c r="B47" s="84"/>
      <c r="C47" s="84"/>
      <c r="D47" s="81"/>
      <c r="E47" s="81"/>
      <c r="F47" s="81"/>
      <c r="G47" s="81"/>
      <c r="H47" s="81"/>
      <c r="I47" s="81"/>
      <c r="J47" s="79"/>
      <c r="K47" s="79"/>
      <c r="L47" s="79"/>
      <c r="M47" s="79"/>
      <c r="N47" s="79"/>
      <c r="O47" s="79"/>
      <c r="P47" s="85"/>
      <c r="Q47" s="85"/>
      <c r="R47" s="85"/>
      <c r="S47" s="85"/>
      <c r="T47" s="85"/>
      <c r="U47" s="85"/>
      <c r="V47" s="79"/>
      <c r="W47" s="79"/>
      <c r="X47" s="79"/>
      <c r="Y47" s="79"/>
      <c r="Z47" s="79"/>
      <c r="AA47" s="83"/>
    </row>
    <row r="48" spans="1:29" s="80" customFormat="1" ht="12.75" x14ac:dyDescent="0.2">
      <c r="A48" s="81"/>
      <c r="B48" s="76"/>
      <c r="C48" s="76"/>
      <c r="D48" s="81"/>
      <c r="E48" s="81"/>
      <c r="F48" s="81"/>
      <c r="G48" s="81"/>
      <c r="H48" s="81"/>
      <c r="I48" s="81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3"/>
    </row>
    <row r="49" spans="1:27" s="80" customFormat="1" ht="12.75" x14ac:dyDescent="0.2">
      <c r="A49" s="81"/>
      <c r="B49" s="76"/>
      <c r="C49" s="76"/>
      <c r="D49" s="81"/>
      <c r="E49" s="81"/>
      <c r="F49" s="81"/>
      <c r="G49" s="81"/>
      <c r="H49" s="81"/>
      <c r="I49" s="81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3"/>
    </row>
    <row r="50" spans="1:27" s="80" customFormat="1" ht="12.75" x14ac:dyDescent="0.2">
      <c r="A50" s="81"/>
      <c r="B50" s="76"/>
      <c r="C50" s="76"/>
      <c r="D50" s="81"/>
      <c r="E50" s="81"/>
      <c r="F50" s="81"/>
      <c r="G50" s="81"/>
      <c r="H50" s="81"/>
      <c r="I50" s="81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3"/>
    </row>
    <row r="51" spans="1:27" s="80" customFormat="1" ht="12.75" x14ac:dyDescent="0.2">
      <c r="A51" s="81"/>
      <c r="B51" s="84"/>
      <c r="C51" s="84"/>
      <c r="D51" s="81"/>
      <c r="E51" s="81"/>
      <c r="F51" s="81"/>
      <c r="G51" s="81"/>
      <c r="H51" s="81"/>
      <c r="I51" s="81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3"/>
    </row>
    <row r="52" spans="1:27" s="80" customFormat="1" ht="12.75" x14ac:dyDescent="0.2">
      <c r="A52" s="81"/>
      <c r="B52" s="76"/>
      <c r="C52" s="76"/>
      <c r="D52" s="81"/>
      <c r="E52" s="81"/>
      <c r="F52" s="81"/>
      <c r="G52" s="81"/>
      <c r="H52" s="81"/>
      <c r="I52" s="81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3"/>
    </row>
    <row r="53" spans="1:27" s="80" customFormat="1" ht="12.75" x14ac:dyDescent="0.2">
      <c r="A53" s="86"/>
      <c r="B53" s="84"/>
      <c r="C53" s="84"/>
      <c r="D53" s="86"/>
      <c r="E53" s="86"/>
      <c r="F53" s="86"/>
      <c r="G53" s="86"/>
      <c r="H53" s="86"/>
      <c r="I53" s="86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79"/>
      <c r="W53" s="79"/>
      <c r="X53" s="79"/>
      <c r="Y53" s="79"/>
      <c r="Z53" s="79"/>
      <c r="AA53" s="83"/>
    </row>
    <row r="54" spans="1:27" x14ac:dyDescent="0.25">
      <c r="A54" s="81"/>
      <c r="B54" s="84"/>
      <c r="C54" s="84"/>
      <c r="D54" s="81"/>
      <c r="E54" s="81"/>
      <c r="F54" s="81"/>
      <c r="G54" s="81"/>
      <c r="H54" s="81"/>
      <c r="I54" s="81"/>
      <c r="V54" s="79"/>
      <c r="W54" s="79"/>
      <c r="X54" s="79"/>
      <c r="Y54" s="79"/>
      <c r="Z54" s="79"/>
      <c r="AA54" s="83"/>
    </row>
    <row r="55" spans="1:27" x14ac:dyDescent="0.25">
      <c r="A55" s="88"/>
      <c r="B55" s="76"/>
      <c r="C55" s="76"/>
      <c r="D55" s="89"/>
      <c r="E55" s="89"/>
      <c r="F55" s="89"/>
      <c r="G55" s="89"/>
      <c r="H55" s="89"/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7" x14ac:dyDescent="0.25">
      <c r="B56" s="70"/>
      <c r="C56" s="70"/>
    </row>
  </sheetData>
  <mergeCells count="17">
    <mergeCell ref="Z3:AA3"/>
    <mergeCell ref="N3:O3"/>
    <mergeCell ref="P3:Q3"/>
    <mergeCell ref="R3:S3"/>
    <mergeCell ref="T3:U3"/>
    <mergeCell ref="V3:W3"/>
    <mergeCell ref="X3:Y3"/>
    <mergeCell ref="A1:AA1"/>
    <mergeCell ref="D2:I2"/>
    <mergeCell ref="J2:O2"/>
    <mergeCell ref="P2:U2"/>
    <mergeCell ref="V2:AA2"/>
    <mergeCell ref="D3:E3"/>
    <mergeCell ref="F3:G3"/>
    <mergeCell ref="H3:I3"/>
    <mergeCell ref="J3:K3"/>
    <mergeCell ref="L3:M3"/>
  </mergeCells>
  <conditionalFormatting sqref="O5:O39">
    <cfRule type="containsText" priority="1" stopIfTrue="1" operator="containsText" text="AA">
      <formula>NOT(ISERROR(SEARCH("AA",O5)))</formula>
    </cfRule>
    <cfRule type="containsText" dxfId="24" priority="2" operator="containsText" text="A">
      <formula>NOT(ISERROR(SEARCH("A",O5)))</formula>
    </cfRule>
  </conditionalFormatting>
  <conditionalFormatting sqref="S5:S39">
    <cfRule type="containsText" priority="15" stopIfTrue="1" operator="containsText" text="AA">
      <formula>NOT(ISERROR(SEARCH("AA",S5)))</formula>
    </cfRule>
    <cfRule type="containsText" dxfId="23" priority="16" operator="containsText" text="A">
      <formula>NOT(ISERROR(SEARCH("A",S5)))</formula>
    </cfRule>
  </conditionalFormatting>
  <conditionalFormatting sqref="U5:U39">
    <cfRule type="containsText" priority="13" stopIfTrue="1" operator="containsText" text="AA">
      <formula>NOT(ISERROR(SEARCH("AA",U5)))</formula>
    </cfRule>
    <cfRule type="containsText" dxfId="22" priority="14" operator="containsText" text="A">
      <formula>NOT(ISERROR(SEARCH("A",U5)))</formula>
    </cfRule>
  </conditionalFormatting>
  <conditionalFormatting sqref="E5:E39">
    <cfRule type="containsText" priority="23" stopIfTrue="1" operator="containsText" text="AA">
      <formula>NOT(ISERROR(SEARCH("AA",E5)))</formula>
    </cfRule>
    <cfRule type="containsText" dxfId="21" priority="24" operator="containsText" text="A">
      <formula>NOT(ISERROR(SEARCH("A",E5)))</formula>
    </cfRule>
  </conditionalFormatting>
  <conditionalFormatting sqref="G5:G39">
    <cfRule type="containsText" priority="21" stopIfTrue="1" operator="containsText" text="AA">
      <formula>NOT(ISERROR(SEARCH("AA",G5)))</formula>
    </cfRule>
    <cfRule type="containsText" dxfId="20" priority="22" operator="containsText" text="A">
      <formula>NOT(ISERROR(SEARCH("A",G5)))</formula>
    </cfRule>
  </conditionalFormatting>
  <conditionalFormatting sqref="I5:I39">
    <cfRule type="containsText" priority="19" stopIfTrue="1" operator="containsText" text="AA">
      <formula>NOT(ISERROR(SEARCH("AA",I5)))</formula>
    </cfRule>
    <cfRule type="containsText" dxfId="19" priority="20" operator="containsText" text="A">
      <formula>NOT(ISERROR(SEARCH("A",I5)))</formula>
    </cfRule>
  </conditionalFormatting>
  <conditionalFormatting sqref="Q5:Q39">
    <cfRule type="containsText" priority="17" stopIfTrue="1" operator="containsText" text="AA">
      <formula>NOT(ISERROR(SEARCH("AA",Q5)))</formula>
    </cfRule>
    <cfRule type="containsText" dxfId="18" priority="18" operator="containsText" text="A">
      <formula>NOT(ISERROR(SEARCH("A",Q5)))</formula>
    </cfRule>
  </conditionalFormatting>
  <conditionalFormatting sqref="W5:W39">
    <cfRule type="containsText" priority="11" stopIfTrue="1" operator="containsText" text="AA">
      <formula>NOT(ISERROR(SEARCH("AA",W5)))</formula>
    </cfRule>
    <cfRule type="containsText" dxfId="17" priority="12" operator="containsText" text="A">
      <formula>NOT(ISERROR(SEARCH("A",W5)))</formula>
    </cfRule>
  </conditionalFormatting>
  <conditionalFormatting sqref="Y5:Y39">
    <cfRule type="containsText" priority="9" stopIfTrue="1" operator="containsText" text="AA">
      <formula>NOT(ISERROR(SEARCH("AA",Y5)))</formula>
    </cfRule>
    <cfRule type="containsText" dxfId="16" priority="10" operator="containsText" text="A">
      <formula>NOT(ISERROR(SEARCH("A",Y5)))</formula>
    </cfRule>
  </conditionalFormatting>
  <conditionalFormatting sqref="AA5:AA39">
    <cfRule type="containsText" priority="7" stopIfTrue="1" operator="containsText" text="AA">
      <formula>NOT(ISERROR(SEARCH("AA",AA5)))</formula>
    </cfRule>
    <cfRule type="containsText" dxfId="15" priority="8" operator="containsText" text="A">
      <formula>NOT(ISERROR(SEARCH("A",AA5)))</formula>
    </cfRule>
  </conditionalFormatting>
  <conditionalFormatting sqref="K5:K39">
    <cfRule type="containsText" priority="5" stopIfTrue="1" operator="containsText" text="AA">
      <formula>NOT(ISERROR(SEARCH("AA",K5)))</formula>
    </cfRule>
    <cfRule type="containsText" dxfId="14" priority="6" operator="containsText" text="A">
      <formula>NOT(ISERROR(SEARCH("A",K5)))</formula>
    </cfRule>
  </conditionalFormatting>
  <conditionalFormatting sqref="M5:M39">
    <cfRule type="containsText" priority="3" stopIfTrue="1" operator="containsText" text="AA">
      <formula>NOT(ISERROR(SEARCH("AA",M5)))</formula>
    </cfRule>
    <cfRule type="containsText" dxfId="13" priority="4" operator="containsText" text="A">
      <formula>NOT(ISERROR(SEARCH("A",M5)))</formula>
    </cfRule>
  </conditionalFormatting>
  <conditionalFormatting sqref="D5:D39">
    <cfRule type="aboveAverage" dxfId="12" priority="25"/>
  </conditionalFormatting>
  <conditionalFormatting sqref="F5:F39">
    <cfRule type="aboveAverage" dxfId="11" priority="26"/>
  </conditionalFormatting>
  <conditionalFormatting sqref="H5:H39">
    <cfRule type="aboveAverage" dxfId="10" priority="27"/>
  </conditionalFormatting>
  <conditionalFormatting sqref="P5:P39">
    <cfRule type="aboveAverage" dxfId="9" priority="28"/>
  </conditionalFormatting>
  <conditionalFormatting sqref="R5:R39">
    <cfRule type="aboveAverage" dxfId="8" priority="29"/>
  </conditionalFormatting>
  <conditionalFormatting sqref="T5:T39">
    <cfRule type="aboveAverage" dxfId="7" priority="30"/>
  </conditionalFormatting>
  <conditionalFormatting sqref="V5:V39">
    <cfRule type="aboveAverage" dxfId="6" priority="31"/>
  </conditionalFormatting>
  <conditionalFormatting sqref="X5:X39">
    <cfRule type="aboveAverage" dxfId="5" priority="32"/>
  </conditionalFormatting>
  <conditionalFormatting sqref="Z5:Z39">
    <cfRule type="aboveAverage" dxfId="4" priority="33"/>
  </conditionalFormatting>
  <conditionalFormatting sqref="J5:J39">
    <cfRule type="aboveAverage" dxfId="3" priority="34"/>
  </conditionalFormatting>
  <conditionalFormatting sqref="L5:L39">
    <cfRule type="aboveAverage" dxfId="2" priority="35"/>
  </conditionalFormatting>
  <conditionalFormatting sqref="N5:N39">
    <cfRule type="aboveAverage" dxfId="1" priority="36"/>
  </conditionalFormatting>
  <conditionalFormatting sqref="A5:AA39">
    <cfRule type="expression" dxfId="0" priority="37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2020-12-16T19:08:44Z</dcterms:created>
  <dcterms:modified xsi:type="dcterms:W3CDTF">2020-12-16T19:08:59Z</dcterms:modified>
</cp:coreProperties>
</file>