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4CB8E998-084F-C548-B466-918EEFCB4051}" xr6:coauthVersionLast="45" xr6:coauthVersionMax="45" xr10:uidLastSave="{00000000-0000-0000-0000-000000000000}"/>
  <bookViews>
    <workbookView xWindow="11980" yWindow="5960" windowWidth="27640" windowHeight="16940" xr2:uid="{64292030-DDCD-FA46-A364-69EAA0AEDFAE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38" i="1" l="1"/>
  <c r="BC38" i="1"/>
  <c r="BA38" i="1"/>
  <c r="AY38" i="1"/>
  <c r="AW38" i="1"/>
  <c r="AU38" i="1"/>
  <c r="AS38" i="1"/>
  <c r="AQ38" i="1"/>
  <c r="AO38" i="1"/>
  <c r="AM38" i="1"/>
  <c r="AK38" i="1"/>
  <c r="AI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<sst xmlns="http://schemas.openxmlformats.org/spreadsheetml/2006/main" count="500" uniqueCount="139">
  <si>
    <t xml:space="preserve">Table 4.  Mean yields across and by location of 28 early-season (&lt;114 DAP) corn hybrids evaluated in replicated small plot trials at eight AgResearch and Education Center locations in Tennessee during 2020. Analysis included hybrid performance across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</si>
  <si>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</si>
  <si>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</si>
  <si>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</si>
  <si>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</si>
  <si>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</si>
  <si>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</si>
  <si>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</si>
  <si>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Spring Hill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</si>
  <si>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</si>
  <si>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r>
      <t>Milan 
Non-Irr.
 (bu</t>
    </r>
    <r>
      <rPr>
        <b/>
        <i/>
        <sz val="10"/>
        <color theme="0"/>
        <rFont val="Arial"/>
        <family val="2"/>
      </rPr>
      <t>/acre)</t>
    </r>
  </si>
  <si>
    <r>
      <t>Jackson 
Irr.
 (bu</t>
    </r>
    <r>
      <rPr>
        <b/>
        <i/>
        <sz val="10"/>
        <color theme="0"/>
        <rFont val="Arial"/>
        <family val="2"/>
      </rPr>
      <t>/acre)</t>
    </r>
  </si>
  <si>
    <r>
      <t>Memphis 
Irr.
 (bu</t>
    </r>
    <r>
      <rPr>
        <b/>
        <i/>
        <sz val="10"/>
        <color theme="0"/>
        <rFont val="Arial"/>
        <family val="2"/>
      </rPr>
      <t>/acre)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</si>
  <si>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</si>
  <si>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</si>
  <si>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</si>
  <si>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</si>
  <si>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</si>
  <si>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</si>
  <si>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</si>
  <si>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</si>
  <si>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</si>
  <si>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</si>
  <si>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Knoxville 
Irr.
(bu/acre)
1 yr</t>
  </si>
  <si>
    <t>Knoxville 
Irr.
(bu/acre)
2 yr</t>
  </si>
  <si>
    <t>Knoxville 
Irr.
(bu/acre)
3 yr</t>
  </si>
  <si>
    <t>Springfield 
Irr.
(bu/acre)
1 yr</t>
  </si>
  <si>
    <t>Springfield 
Irr.
(bu/acre)
2 yr</t>
  </si>
  <si>
    <t>Springfield 
Irr.
(bu/acre)
3 yr</t>
  </si>
  <si>
    <t>Springfield 
Non-Irr.
(bu/acre)
1 yr</t>
  </si>
  <si>
    <t>Springfield 
Non-Irr.
(bu/acre)
2 yr</t>
  </si>
  <si>
    <t>Springfield 
Non-Irr.
(bu/acre)
3 yr</t>
  </si>
  <si>
    <t>Milan
 Irr.
(bu/acre)
1 yr</t>
  </si>
  <si>
    <t>Milan
 Irr.
(bu/acre)
2 yr</t>
  </si>
  <si>
    <t>Milan
 Irr.
(bu/acre)
3 yr</t>
  </si>
  <si>
    <t>Milan 
Non-Irr.
(bu/acre)
1 yr</t>
  </si>
  <si>
    <t>Milan 
Non-Irr.
(bu/acre)
2 yr</t>
  </si>
  <si>
    <t>Milan 
Non-Irr.
(bu/acre)
3 yr</t>
  </si>
  <si>
    <t>Jackson 
Irr.
(bu/acre)
1 yr</t>
  </si>
  <si>
    <t>Jackson 
Irr.
(bu/acre)
2 yr</t>
  </si>
  <si>
    <t>Jackson 
Irr.
(bu/acre)
3 yr</t>
  </si>
  <si>
    <t>C20025</t>
  </si>
  <si>
    <t>A</t>
  </si>
  <si>
    <t>A-C</t>
  </si>
  <si>
    <t>A-D</t>
  </si>
  <si>
    <t>C16020</t>
  </si>
  <si>
    <t>AB</t>
  </si>
  <si>
    <t>F-J</t>
  </si>
  <si>
    <t>C-E</t>
  </si>
  <si>
    <t>B-G</t>
  </si>
  <si>
    <t>D-H</t>
  </si>
  <si>
    <t>C19030</t>
  </si>
  <si>
    <t>A-H</t>
  </si>
  <si>
    <t>DE</t>
  </si>
  <si>
    <t>B-F</t>
  </si>
  <si>
    <t>B-D</t>
  </si>
  <si>
    <t>C20048</t>
  </si>
  <si>
    <t>C-J</t>
  </si>
  <si>
    <t>C-G</t>
  </si>
  <si>
    <t>A-E</t>
  </si>
  <si>
    <t>A-F</t>
  </si>
  <si>
    <t>C18018</t>
  </si>
  <si>
    <t>B</t>
  </si>
  <si>
    <t>A-G</t>
  </si>
  <si>
    <t>CD</t>
  </si>
  <si>
    <t>B-E</t>
  </si>
  <si>
    <t>C19020</t>
  </si>
  <si>
    <t>E-H</t>
  </si>
  <si>
    <t>C20012</t>
  </si>
  <si>
    <t>C19010</t>
  </si>
  <si>
    <t>B-I</t>
  </si>
  <si>
    <t>C20026</t>
  </si>
  <si>
    <t>C20049</t>
  </si>
  <si>
    <t>E-J</t>
  </si>
  <si>
    <t>GH</t>
  </si>
  <si>
    <t>BC</t>
  </si>
  <si>
    <t>C20011</t>
  </si>
  <si>
    <t>C19015</t>
  </si>
  <si>
    <t>B-H</t>
  </si>
  <si>
    <t>C-I</t>
  </si>
  <si>
    <t>D-I</t>
  </si>
  <si>
    <t>C20032</t>
  </si>
  <si>
    <t>J</t>
  </si>
  <si>
    <t>C18045</t>
  </si>
  <si>
    <t>C</t>
  </si>
  <si>
    <t>H-J</t>
  </si>
  <si>
    <t>C-F</t>
  </si>
  <si>
    <t>C20017</t>
  </si>
  <si>
    <t>D-J</t>
  </si>
  <si>
    <t>C20016</t>
  </si>
  <si>
    <t>E-I</t>
  </si>
  <si>
    <t>F-K</t>
  </si>
  <si>
    <t>G-J</t>
  </si>
  <si>
    <t>C20015</t>
  </si>
  <si>
    <t>C20052</t>
  </si>
  <si>
    <t>E-G</t>
  </si>
  <si>
    <t>L</t>
  </si>
  <si>
    <t>C20023</t>
  </si>
  <si>
    <t>KL</t>
  </si>
  <si>
    <t>C20042</t>
  </si>
  <si>
    <t>G-K</t>
  </si>
  <si>
    <t>C20033</t>
  </si>
  <si>
    <t>G-L</t>
  </si>
  <si>
    <t>D-G</t>
  </si>
  <si>
    <t>H</t>
  </si>
  <si>
    <t>C19025</t>
  </si>
  <si>
    <t>H-L</t>
  </si>
  <si>
    <t>FG</t>
  </si>
  <si>
    <t>C20037</t>
  </si>
  <si>
    <t>I-L</t>
  </si>
  <si>
    <t>F-H</t>
  </si>
  <si>
    <t>C19016</t>
  </si>
  <si>
    <t>D-F</t>
  </si>
  <si>
    <t>D</t>
  </si>
  <si>
    <t>C18057</t>
  </si>
  <si>
    <t>J-M</t>
  </si>
  <si>
    <t>G</t>
  </si>
  <si>
    <t>E</t>
  </si>
  <si>
    <t>F</t>
  </si>
  <si>
    <t>HI</t>
  </si>
  <si>
    <t>C19027</t>
  </si>
  <si>
    <t>K-M</t>
  </si>
  <si>
    <t>C-H</t>
  </si>
  <si>
    <t>EF</t>
  </si>
  <si>
    <t>G-I</t>
  </si>
  <si>
    <t>C18034</t>
  </si>
  <si>
    <t>LM</t>
  </si>
  <si>
    <t>J-L</t>
  </si>
  <si>
    <t>I</t>
  </si>
  <si>
    <t>C20014</t>
  </si>
  <si>
    <t>M</t>
  </si>
  <si>
    <t>IJ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</si>
  <si>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</si>
  <si>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</si>
  <si>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</si>
  <si>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</si>
  <si>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>C.V.</t>
  </si>
  <si>
    <t>Number of locs.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</si>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</sst>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0" xfId="1" applyFont="1"/>
    <xf numFmtId="0" fontId="3" fillId="2" borderId="2" xfId="1" applyFont="1" applyFill="1" applyBorder="1"/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/>
    <xf numFmtId="0" fontId="3" fillId="2" borderId="6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2" borderId="5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right" wrapText="1"/>
    </xf>
    <xf numFmtId="0" fontId="3" fillId="3" borderId="5" xfId="1" applyFont="1" applyFill="1" applyBorder="1" applyAlignment="1">
      <alignment horizontal="left" wrapText="1"/>
    </xf>
    <xf numFmtId="0" fontId="3" fillId="3" borderId="5" xfId="1" applyFont="1" applyFill="1" applyBorder="1" applyAlignment="1">
      <alignment horizontal="right" wrapText="1"/>
    </xf>
    <xf numFmtId="0" fontId="3" fillId="3" borderId="7" xfId="1" applyFont="1" applyFill="1" applyBorder="1" applyAlignment="1">
      <alignment horizontal="left" wrapText="1"/>
    </xf>
    <xf numFmtId="0" fontId="3" fillId="3" borderId="6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3" fillId="3" borderId="7" xfId="1" applyFont="1" applyFill="1" applyBorder="1" applyAlignment="1">
      <alignment horizontal="center" wrapText="1"/>
    </xf>
    <xf numFmtId="0" fontId="3" fillId="3" borderId="0" xfId="1" applyFont="1" applyFill="1" applyAlignment="1">
      <alignment horizontal="center" wrapText="1"/>
    </xf>
    <xf numFmtId="0" fontId="1" fillId="4" borderId="8" xfId="1" applyFill="1" applyBorder="1"/>
    <xf numFmtId="0" fontId="1" fillId="4" borderId="0" xfId="1" applyFill="1"/>
    <xf numFmtId="1" fontId="1" fillId="4" borderId="9" xfId="0" applyNumberFormat="1" applyFont="1" applyFill="1" applyBorder="1" applyAlignment="1">
      <alignment horizontal="right"/>
    </xf>
    <xf numFmtId="1" fontId="1" fillId="4" borderId="8" xfId="1" applyNumberForma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right"/>
    </xf>
    <xf numFmtId="1" fontId="1" fillId="4" borderId="10" xfId="0" applyNumberFormat="1" applyFont="1" applyFill="1" applyBorder="1" applyAlignment="1">
      <alignment horizontal="right"/>
    </xf>
    <xf numFmtId="1" fontId="1" fillId="4" borderId="0" xfId="1" applyNumberFormat="1" applyFill="1" applyAlignment="1">
      <alignment horizontal="center"/>
    </xf>
    <xf numFmtId="0" fontId="1" fillId="5" borderId="0" xfId="1" applyFill="1"/>
    <xf numFmtId="1" fontId="1" fillId="5" borderId="11" xfId="0" applyNumberFormat="1" applyFont="1" applyFill="1" applyBorder="1" applyAlignment="1">
      <alignment horizontal="right"/>
    </xf>
    <xf numFmtId="1" fontId="1" fillId="5" borderId="0" xfId="1" applyNumberFormat="1" applyFill="1" applyAlignment="1">
      <alignment horizontal="left"/>
    </xf>
    <xf numFmtId="1" fontId="1" fillId="5" borderId="0" xfId="0" applyNumberFormat="1" applyFont="1" applyFill="1" applyAlignment="1">
      <alignment horizontal="right"/>
    </xf>
    <xf numFmtId="1" fontId="1" fillId="5" borderId="12" xfId="0" applyNumberFormat="1" applyFont="1" applyFill="1" applyBorder="1" applyAlignment="1">
      <alignment horizontal="right"/>
    </xf>
    <xf numFmtId="1" fontId="1" fillId="5" borderId="0" xfId="1" applyNumberFormat="1" applyFill="1" applyAlignment="1">
      <alignment horizontal="center"/>
    </xf>
    <xf numFmtId="1" fontId="1" fillId="4" borderId="11" xfId="0" applyNumberFormat="1" applyFont="1" applyFill="1" applyBorder="1" applyAlignment="1">
      <alignment horizontal="right"/>
    </xf>
    <xf numFmtId="1" fontId="1" fillId="4" borderId="0" xfId="1" applyNumberFormat="1" applyFill="1" applyAlignment="1">
      <alignment horizontal="left"/>
    </xf>
    <xf numFmtId="1" fontId="1" fillId="4" borderId="0" xfId="0" applyNumberFormat="1" applyFont="1" applyFill="1" applyAlignment="1">
      <alignment horizontal="right"/>
    </xf>
    <xf numFmtId="1" fontId="1" fillId="4" borderId="12" xfId="0" applyNumberFormat="1" applyFont="1" applyFill="1" applyBorder="1" applyAlignment="1">
      <alignment horizontal="right"/>
    </xf>
    <xf numFmtId="1" fontId="1" fillId="5" borderId="5" xfId="0" applyNumberFormat="1" applyFont="1" applyFill="1" applyBorder="1" applyAlignment="1">
      <alignment horizontal="right"/>
    </xf>
    <xf numFmtId="1" fontId="1" fillId="5" borderId="7" xfId="0" applyNumberFormat="1" applyFont="1" applyFill="1" applyBorder="1" applyAlignment="1">
      <alignment horizontal="right"/>
    </xf>
    <xf numFmtId="0" fontId="3" fillId="6" borderId="0" xfId="1" applyFont="1" applyFill="1"/>
    <xf numFmtId="1" fontId="3" fillId="6" borderId="9" xfId="1" quotePrefix="1" applyNumberFormat="1" applyFont="1" applyFill="1" applyBorder="1" applyAlignment="1">
      <alignment horizontal="right"/>
    </xf>
    <xf numFmtId="1" fontId="3" fillId="6" borderId="8" xfId="1" quotePrefix="1" applyNumberFormat="1" applyFont="1" applyFill="1" applyBorder="1" applyAlignment="1">
      <alignment horizontal="left"/>
    </xf>
    <xf numFmtId="1" fontId="3" fillId="6" borderId="8" xfId="1" quotePrefix="1" applyNumberFormat="1" applyFont="1" applyFill="1" applyBorder="1" applyAlignment="1">
      <alignment horizontal="center"/>
    </xf>
    <xf numFmtId="1" fontId="3" fillId="6" borderId="10" xfId="1" quotePrefix="1" applyNumberFormat="1" applyFont="1" applyFill="1" applyBorder="1" applyAlignment="1">
      <alignment horizontal="left"/>
    </xf>
    <xf numFmtId="1" fontId="3" fillId="6" borderId="8" xfId="1" applyNumberFormat="1" applyFont="1" applyFill="1" applyBorder="1" applyAlignment="1">
      <alignment horizontal="center"/>
    </xf>
    <xf numFmtId="1" fontId="3" fillId="6" borderId="0" xfId="1" applyNumberFormat="1" applyFont="1" applyFill="1" applyAlignment="1">
      <alignment horizontal="center"/>
    </xf>
    <xf numFmtId="1" fontId="3" fillId="6" borderId="11" xfId="1" quotePrefix="1" applyNumberFormat="1" applyFont="1" applyFill="1" applyBorder="1" applyAlignment="1">
      <alignment horizontal="right"/>
    </xf>
    <xf numFmtId="1" fontId="3" fillId="6" borderId="0" xfId="1" quotePrefix="1" applyNumberFormat="1" applyFont="1" applyFill="1" applyAlignment="1">
      <alignment horizontal="left"/>
    </xf>
    <xf numFmtId="1" fontId="3" fillId="6" borderId="0" xfId="1" quotePrefix="1" applyNumberFormat="1" applyFont="1" applyFill="1" applyAlignment="1">
      <alignment horizontal="center"/>
    </xf>
    <xf numFmtId="1" fontId="3" fillId="6" borderId="12" xfId="1" quotePrefix="1" applyNumberFormat="1" applyFont="1" applyFill="1" applyBorder="1" applyAlignment="1">
      <alignment horizontal="left"/>
    </xf>
    <xf numFmtId="0" fontId="3" fillId="3" borderId="0" xfId="1" applyFont="1" applyFill="1"/>
    <xf numFmtId="1" fontId="3" fillId="3" borderId="11" xfId="1" quotePrefix="1" applyNumberFormat="1" applyFont="1" applyFill="1" applyBorder="1" applyAlignment="1">
      <alignment horizontal="right"/>
    </xf>
    <xf numFmtId="1" fontId="3" fillId="3" borderId="0" xfId="1" quotePrefix="1" applyNumberFormat="1" applyFont="1" applyFill="1" applyAlignment="1">
      <alignment horizontal="left"/>
    </xf>
    <xf numFmtId="1" fontId="3" fillId="3" borderId="0" xfId="1" quotePrefix="1" applyNumberFormat="1" applyFont="1" applyFill="1" applyAlignment="1">
      <alignment horizontal="center"/>
    </xf>
    <xf numFmtId="1" fontId="3" fillId="3" borderId="12" xfId="1" quotePrefix="1" applyNumberFormat="1" applyFont="1" applyFill="1" applyBorder="1" applyAlignment="1">
      <alignment horizontal="left"/>
    </xf>
    <xf numFmtId="1" fontId="3" fillId="3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" fontId="3" fillId="3" borderId="11" xfId="1" applyNumberFormat="1" applyFont="1" applyFill="1" applyBorder="1" applyAlignment="1">
      <alignment horizontal="right"/>
    </xf>
    <xf numFmtId="1" fontId="3" fillId="3" borderId="0" xfId="1" applyNumberFormat="1" applyFont="1" applyFill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1" fontId="3" fillId="3" borderId="12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/>
    <xf numFmtId="0" fontId="3" fillId="3" borderId="13" xfId="1" quotePrefix="1" applyFont="1" applyFill="1" applyBorder="1" applyAlignment="1">
      <alignment horizontal="right"/>
    </xf>
    <xf numFmtId="0" fontId="3" fillId="3" borderId="1" xfId="1" quotePrefix="1" applyFont="1" applyFill="1" applyBorder="1" applyAlignment="1">
      <alignment horizontal="left"/>
    </xf>
    <xf numFmtId="0" fontId="3" fillId="3" borderId="1" xfId="1" quotePrefix="1" applyFont="1" applyFill="1" applyBorder="1" applyAlignment="1">
      <alignment horizontal="center"/>
    </xf>
    <xf numFmtId="0" fontId="3" fillId="3" borderId="14" xfId="1" quotePrefix="1" applyFont="1" applyFill="1" applyBorder="1" applyAlignment="1">
      <alignment horizontal="left"/>
    </xf>
    <xf numFmtId="0" fontId="3" fillId="3" borderId="1" xfId="1" quotePrefix="1" applyFont="1" applyFill="1" applyBorder="1" applyAlignment="1">
      <alignment horizontal="right"/>
    </xf>
    <xf numFmtId="0" fontId="7" fillId="0" borderId="0" xfId="1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1"/>
  </cellXfs>
  <cellStyles count="2">
    <cellStyle name="Normal" xfId="0" builtinId="0"/>
    <cellStyle name="Normal 15 2" xfId="1" xr:uid="{39CD16CD-9499-C640-B29A-F3C6015D3260}"/>
  </cellStyles>
  <dxfs count="79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28576</xdr:rowOff>
    </xdr:from>
    <xdr:to>
      <xdr:col>51</xdr:col>
      <xdr:colOff>0</xdr:colOff>
      <xdr:row>42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A59A0A-B058-854D-B892-874FD147453C}"/>
            </a:ext>
          </a:extLst>
        </xdr:cNvPr>
        <xdr:cNvSpPr txBox="1"/>
      </xdr:nvSpPr>
      <xdr:spPr>
        <a:xfrm>
          <a:off x="28575" y="6823076"/>
          <a:ext cx="16900525" cy="74612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17.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A818A-F8AC-E647-94B6-57896BC5BE59}">
  <dimension ref="A1:BF50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34.5" style="3" customWidth="1"/>
    <col min="2" max="2" width="10.83203125" style="3" customWidth="1"/>
    <col min="3" max="3" width="11.5" style="3" customWidth="1"/>
    <col min="4" max="4" width="10.83203125" style="3" hidden="1" customWidth="1"/>
    <col min="5" max="5" width="5.1640625" style="77" customWidth="1"/>
    <col min="6" max="6" width="5.1640625" style="78" customWidth="1"/>
    <col min="7" max="7" width="5.1640625" style="77" customWidth="1"/>
    <col min="8" max="8" width="5.1640625" style="78" hidden="1" customWidth="1"/>
    <col min="9" max="9" width="5.1640625" style="77" customWidth="1"/>
    <col min="10" max="10" width="5.1640625" style="78" hidden="1" customWidth="1"/>
    <col min="11" max="13" width="5.1640625" style="79" customWidth="1"/>
    <col min="14" max="14" width="5.1640625" style="79" hidden="1" customWidth="1"/>
    <col min="15" max="15" width="5.1640625" style="79" customWidth="1"/>
    <col min="16" max="16" width="5.1640625" style="79" hidden="1" customWidth="1"/>
    <col min="17" max="19" width="5.1640625" style="79" customWidth="1"/>
    <col min="20" max="20" width="5.1640625" style="79" hidden="1" customWidth="1"/>
    <col min="21" max="21" width="5.1640625" style="79" customWidth="1"/>
    <col min="22" max="22" width="5.1640625" style="79" hidden="1" customWidth="1"/>
    <col min="23" max="25" width="5.1640625" style="79" customWidth="1"/>
    <col min="26" max="26" width="5.1640625" style="79" hidden="1" customWidth="1"/>
    <col min="27" max="27" width="5.1640625" style="79" customWidth="1"/>
    <col min="28" max="28" width="5.1640625" style="79" hidden="1" customWidth="1"/>
    <col min="29" max="31" width="5.1640625" style="79" customWidth="1"/>
    <col min="32" max="32" width="5.1640625" style="79" hidden="1" customWidth="1"/>
    <col min="33" max="33" width="5.1640625" style="79" customWidth="1"/>
    <col min="34" max="34" width="5.1640625" style="79" hidden="1" customWidth="1"/>
    <col min="35" max="37" width="5.1640625" style="79" customWidth="1"/>
    <col min="38" max="38" width="5.1640625" style="79" hidden="1" customWidth="1"/>
    <col min="39" max="39" width="5.1640625" style="79" customWidth="1"/>
    <col min="40" max="40" width="5.1640625" style="79" hidden="1" customWidth="1"/>
    <col min="41" max="43" width="5.1640625" style="79" customWidth="1"/>
    <col min="44" max="44" width="5.1640625" style="79" hidden="1" customWidth="1"/>
    <col min="45" max="45" width="5.1640625" style="79" customWidth="1"/>
    <col min="46" max="46" width="5.1640625" style="79" hidden="1" customWidth="1"/>
    <col min="47" max="49" width="5.1640625" style="79" customWidth="1"/>
    <col min="50" max="50" width="5.1640625" style="79" hidden="1" customWidth="1"/>
    <col min="51" max="51" width="5.1640625" style="79" customWidth="1"/>
    <col min="52" max="52" width="5.1640625" style="79" hidden="1" customWidth="1"/>
    <col min="53" max="55" width="5.1640625" style="79" customWidth="1"/>
    <col min="56" max="56" width="5.1640625" style="79" hidden="1" customWidth="1"/>
    <col min="57" max="57" width="5.1640625" style="79" customWidth="1"/>
    <col min="58" max="58" width="5.1640625" style="79" hidden="1" customWidth="1"/>
    <col min="59" max="16384" width="9.1640625" style="3"/>
  </cols>
  <sheetData>
    <row r="1" spans="1:58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</row>
    <row r="2" spans="1:58" ht="30" x14ac:dyDescent="0.15">
      <c r="A2" s="4" t="s">
        <v>1</v>
      </c>
      <c r="B2" s="5" t="s">
        <v>2</v>
      </c>
      <c r="C2" s="5" t="s">
        <v>3</v>
      </c>
      <c r="D2" s="5"/>
      <c r="E2" s="6" t="s">
        <v>4</v>
      </c>
      <c r="F2" s="7"/>
      <c r="G2" s="7"/>
      <c r="H2" s="7"/>
      <c r="I2" s="7"/>
      <c r="J2" s="8"/>
      <c r="K2" s="6" t="s">
        <v>5</v>
      </c>
      <c r="L2" s="7"/>
      <c r="M2" s="7"/>
      <c r="N2" s="7"/>
      <c r="O2" s="7"/>
      <c r="P2" s="8"/>
      <c r="Q2" s="6" t="s">
        <v>6</v>
      </c>
      <c r="R2" s="7"/>
      <c r="S2" s="7"/>
      <c r="T2" s="7"/>
      <c r="U2" s="7"/>
      <c r="V2" s="8"/>
      <c r="W2" s="6" t="s">
        <v>7</v>
      </c>
      <c r="X2" s="7"/>
      <c r="Y2" s="7"/>
      <c r="Z2" s="7"/>
      <c r="AA2" s="7"/>
      <c r="AB2" s="8"/>
      <c r="AC2" s="6" t="s">
        <v>8</v>
      </c>
      <c r="AD2" s="7"/>
      <c r="AE2" s="7"/>
      <c r="AF2" s="7"/>
      <c r="AG2" s="7"/>
      <c r="AH2" s="8"/>
      <c r="AI2" s="6" t="s">
        <v>9</v>
      </c>
      <c r="AJ2" s="7"/>
      <c r="AK2" s="7"/>
      <c r="AL2" s="7"/>
      <c r="AM2" s="7"/>
      <c r="AN2" s="8"/>
      <c r="AO2" s="6" t="s">
        <v>10</v>
      </c>
      <c r="AP2" s="7"/>
      <c r="AQ2" s="7"/>
      <c r="AR2" s="7"/>
      <c r="AS2" s="7"/>
      <c r="AT2" s="8"/>
      <c r="AU2" s="6" t="s">
        <v>11</v>
      </c>
      <c r="AV2" s="7"/>
      <c r="AW2" s="7"/>
      <c r="AX2" s="7"/>
      <c r="AY2" s="7"/>
      <c r="AZ2" s="7"/>
      <c r="BA2" s="6" t="s">
        <v>12</v>
      </c>
      <c r="BB2" s="7"/>
      <c r="BC2" s="7"/>
      <c r="BD2" s="7"/>
      <c r="BE2" s="7"/>
      <c r="BF2" s="7"/>
    </row>
    <row r="3" spans="1:58" ht="14" x14ac:dyDescent="0.15">
      <c r="A3" s="9"/>
      <c r="B3" s="9"/>
      <c r="C3" s="9"/>
      <c r="D3" s="9"/>
      <c r="E3" s="10" t="s">
        <v>13</v>
      </c>
      <c r="F3" s="11"/>
      <c r="G3" s="12" t="s">
        <v>14</v>
      </c>
      <c r="H3" s="12"/>
      <c r="I3" s="12" t="s">
        <v>15</v>
      </c>
      <c r="J3" s="13"/>
      <c r="K3" s="14" t="s">
        <v>13</v>
      </c>
      <c r="L3" s="15"/>
      <c r="M3" s="15" t="s">
        <v>14</v>
      </c>
      <c r="N3" s="15"/>
      <c r="O3" s="15" t="s">
        <v>15</v>
      </c>
      <c r="P3" s="15"/>
      <c r="Q3" s="14" t="s">
        <v>13</v>
      </c>
      <c r="R3" s="15"/>
      <c r="S3" s="15" t="s">
        <v>14</v>
      </c>
      <c r="T3" s="15"/>
      <c r="U3" s="15" t="s">
        <v>15</v>
      </c>
      <c r="V3" s="16"/>
      <c r="W3" s="14" t="s">
        <v>13</v>
      </c>
      <c r="X3" s="15"/>
      <c r="Y3" s="15" t="s">
        <v>14</v>
      </c>
      <c r="Z3" s="15"/>
      <c r="AA3" s="15" t="s">
        <v>15</v>
      </c>
      <c r="AB3" s="16"/>
      <c r="AC3" s="14" t="s">
        <v>13</v>
      </c>
      <c r="AD3" s="15"/>
      <c r="AE3" s="15" t="s">
        <v>14</v>
      </c>
      <c r="AF3" s="15"/>
      <c r="AG3" s="15" t="s">
        <v>15</v>
      </c>
      <c r="AH3" s="16"/>
      <c r="AI3" s="14" t="s">
        <v>13</v>
      </c>
      <c r="AJ3" s="15"/>
      <c r="AK3" s="15" t="s">
        <v>14</v>
      </c>
      <c r="AL3" s="15"/>
      <c r="AM3" s="15" t="s">
        <v>15</v>
      </c>
      <c r="AN3" s="16"/>
      <c r="AO3" s="14" t="s">
        <v>13</v>
      </c>
      <c r="AP3" s="15"/>
      <c r="AQ3" s="15" t="s">
        <v>14</v>
      </c>
      <c r="AR3" s="15"/>
      <c r="AS3" s="16" t="s">
        <v>15</v>
      </c>
      <c r="AT3" s="16"/>
      <c r="AU3" s="15" t="s">
        <v>13</v>
      </c>
      <c r="AV3" s="15"/>
      <c r="AW3" s="15" t="s">
        <v>14</v>
      </c>
      <c r="AX3" s="15"/>
      <c r="AY3" s="15" t="s">
        <v>15</v>
      </c>
      <c r="AZ3" s="16"/>
      <c r="BA3" s="14" t="s">
        <v>13</v>
      </c>
      <c r="BB3" s="15"/>
      <c r="BC3" s="15" t="s">
        <v>14</v>
      </c>
      <c r="BD3" s="15"/>
      <c r="BE3" s="15" t="s">
        <v>15</v>
      </c>
      <c r="BF3" s="15"/>
    </row>
    <row r="4" spans="1:58" ht="112" hidden="1" x14ac:dyDescent="0.15">
      <c r="A4" s="9" t="s">
        <v>1</v>
      </c>
      <c r="B4" s="11" t="s">
        <v>2</v>
      </c>
      <c r="C4" s="11" t="s">
        <v>16</v>
      </c>
      <c r="D4" s="11"/>
      <c r="E4" s="17" t="s">
        <v>17</v>
      </c>
      <c r="F4" s="18" t="s">
        <v>18</v>
      </c>
      <c r="G4" s="19" t="s">
        <v>19</v>
      </c>
      <c r="H4" s="18" t="s">
        <v>20</v>
      </c>
      <c r="I4" s="19" t="s">
        <v>21</v>
      </c>
      <c r="J4" s="20" t="s">
        <v>22</v>
      </c>
      <c r="K4" s="21" t="s">
        <v>23</v>
      </c>
      <c r="L4" s="22"/>
      <c r="M4" s="22" t="s">
        <v>24</v>
      </c>
      <c r="N4" s="22"/>
      <c r="O4" s="22" t="s">
        <v>25</v>
      </c>
      <c r="P4" s="22"/>
      <c r="Q4" s="21" t="s">
        <v>26</v>
      </c>
      <c r="R4" s="22"/>
      <c r="S4" s="22" t="s">
        <v>27</v>
      </c>
      <c r="T4" s="22"/>
      <c r="U4" s="22" t="s">
        <v>28</v>
      </c>
      <c r="V4" s="23"/>
      <c r="W4" s="21" t="s">
        <v>29</v>
      </c>
      <c r="X4" s="22"/>
      <c r="Y4" s="22" t="s">
        <v>30</v>
      </c>
      <c r="Z4" s="22"/>
      <c r="AA4" s="22" t="s">
        <v>31</v>
      </c>
      <c r="AB4" s="23"/>
      <c r="AC4" s="22" t="s">
        <v>29</v>
      </c>
      <c r="AD4" s="22"/>
      <c r="AE4" s="22" t="s">
        <v>30</v>
      </c>
      <c r="AF4" s="22"/>
      <c r="AG4" s="22" t="s">
        <v>31</v>
      </c>
      <c r="AH4" s="22"/>
      <c r="AI4" s="21" t="s">
        <v>32</v>
      </c>
      <c r="AJ4" s="22"/>
      <c r="AK4" s="22" t="s">
        <v>33</v>
      </c>
      <c r="AL4" s="22"/>
      <c r="AM4" s="22" t="s">
        <v>34</v>
      </c>
      <c r="AN4" s="23"/>
      <c r="AO4" s="22" t="s">
        <v>35</v>
      </c>
      <c r="AP4" s="22"/>
      <c r="AQ4" s="22" t="s">
        <v>36</v>
      </c>
      <c r="AR4" s="22"/>
      <c r="AS4" s="22" t="s">
        <v>37</v>
      </c>
      <c r="AT4" s="23"/>
      <c r="AU4" s="22" t="s">
        <v>38</v>
      </c>
      <c r="AV4" s="22"/>
      <c r="AW4" s="22" t="s">
        <v>39</v>
      </c>
      <c r="AX4" s="22"/>
      <c r="AY4" s="22" t="s">
        <v>40</v>
      </c>
      <c r="AZ4" s="24"/>
      <c r="BA4" s="22" t="s">
        <v>38</v>
      </c>
      <c r="BB4" s="22"/>
      <c r="BC4" s="22" t="s">
        <v>39</v>
      </c>
      <c r="BD4" s="22"/>
      <c r="BE4" s="22" t="s">
        <v>40</v>
      </c>
      <c r="BF4" s="24"/>
    </row>
    <row r="5" spans="1:58" x14ac:dyDescent="0.15">
      <c r="A5" s="25" t="str">
        <f t="shared" ref="A5:A32" si="0">VLOOKUP(D5,VL_2020,2,FALSE)</f>
        <v>Local Seed Co. LC1307 TC</v>
      </c>
      <c r="B5" s="26" t="str">
        <f t="shared" ref="B5:B32" si="1">VLOOKUP(D5,VL_2020,6,FALSE)</f>
        <v>RR</v>
      </c>
      <c r="C5" s="26" t="str">
        <f t="shared" ref="C5:C32" si="2">VLOOKUP(D5,VL_2020,7,FALSE)</f>
        <v>VT2P</v>
      </c>
      <c r="D5" s="26" t="s">
        <v>41</v>
      </c>
      <c r="E5" s="27">
        <v>233.13</v>
      </c>
      <c r="F5" s="28" t="s">
        <v>42</v>
      </c>
      <c r="G5" s="29"/>
      <c r="H5" s="28"/>
      <c r="I5" s="30"/>
      <c r="J5" s="28"/>
      <c r="K5" s="27">
        <v>270.89</v>
      </c>
      <c r="L5" s="28" t="s">
        <v>43</v>
      </c>
      <c r="M5" s="29"/>
      <c r="N5" s="28"/>
      <c r="O5" s="30"/>
      <c r="P5" s="28"/>
      <c r="Q5" s="27">
        <v>228.02</v>
      </c>
      <c r="R5" s="28" t="s">
        <v>42</v>
      </c>
      <c r="S5" s="29"/>
      <c r="T5" s="28"/>
      <c r="U5" s="30"/>
      <c r="V5" s="28"/>
      <c r="W5" s="27">
        <v>155.97999999999999</v>
      </c>
      <c r="X5" s="28" t="s">
        <v>43</v>
      </c>
      <c r="Y5" s="29"/>
      <c r="Z5" s="28"/>
      <c r="AA5" s="30"/>
      <c r="AB5" s="28"/>
      <c r="AC5" s="27">
        <v>247.19</v>
      </c>
      <c r="AD5" s="28" t="s">
        <v>42</v>
      </c>
      <c r="AE5" s="29"/>
      <c r="AF5" s="28"/>
      <c r="AG5" s="30"/>
      <c r="AH5" s="31"/>
      <c r="AI5" s="27">
        <v>235.38</v>
      </c>
      <c r="AJ5" s="28" t="s">
        <v>44</v>
      </c>
      <c r="AK5" s="29"/>
      <c r="AL5" s="28"/>
      <c r="AM5" s="30"/>
      <c r="AN5" s="28"/>
      <c r="AO5" s="27">
        <v>248.63</v>
      </c>
      <c r="AP5" s="28" t="s">
        <v>42</v>
      </c>
      <c r="AQ5" s="29"/>
      <c r="AR5" s="28"/>
      <c r="AS5" s="30"/>
      <c r="AT5" s="28"/>
      <c r="AU5" s="27">
        <v>200.73</v>
      </c>
      <c r="AV5" s="28" t="s">
        <v>44</v>
      </c>
      <c r="AW5" s="29"/>
      <c r="AX5" s="28"/>
      <c r="AY5" s="30"/>
      <c r="AZ5" s="28"/>
      <c r="BA5" s="27">
        <v>272.20999999999998</v>
      </c>
      <c r="BB5" s="28" t="s">
        <v>43</v>
      </c>
      <c r="BC5" s="29"/>
      <c r="BD5" s="28"/>
      <c r="BE5" s="29"/>
      <c r="BF5" s="28"/>
    </row>
    <row r="6" spans="1:58" x14ac:dyDescent="0.15">
      <c r="A6" s="32" t="str">
        <f t="shared" si="0"/>
        <v>AgriGold A6544 VT2RIB ***</v>
      </c>
      <c r="B6" s="32" t="str">
        <f t="shared" si="1"/>
        <v>RR</v>
      </c>
      <c r="C6" s="32" t="str">
        <f t="shared" si="2"/>
        <v>VT2P</v>
      </c>
      <c r="D6" s="32" t="s">
        <v>45</v>
      </c>
      <c r="E6" s="33">
        <v>222.7</v>
      </c>
      <c r="F6" s="34" t="s">
        <v>46</v>
      </c>
      <c r="G6" s="35">
        <v>234.29</v>
      </c>
      <c r="H6" s="34" t="s">
        <v>42</v>
      </c>
      <c r="I6" s="36">
        <v>229.15</v>
      </c>
      <c r="J6" s="34" t="s">
        <v>42</v>
      </c>
      <c r="K6" s="33">
        <v>217.52</v>
      </c>
      <c r="L6" s="34" t="s">
        <v>47</v>
      </c>
      <c r="M6" s="35">
        <v>244.07</v>
      </c>
      <c r="N6" s="34" t="s">
        <v>48</v>
      </c>
      <c r="O6" s="36">
        <v>238.02</v>
      </c>
      <c r="P6" s="34" t="s">
        <v>42</v>
      </c>
      <c r="Q6" s="33">
        <v>192.55</v>
      </c>
      <c r="R6" s="34" t="s">
        <v>49</v>
      </c>
      <c r="S6" s="35">
        <v>192.41</v>
      </c>
      <c r="T6" s="34" t="s">
        <v>42</v>
      </c>
      <c r="U6" s="36">
        <v>192.41</v>
      </c>
      <c r="V6" s="34" t="s">
        <v>42</v>
      </c>
      <c r="W6" s="33">
        <v>123.7</v>
      </c>
      <c r="X6" s="34" t="s">
        <v>50</v>
      </c>
      <c r="Y6" s="35">
        <v>162.52000000000001</v>
      </c>
      <c r="Z6" s="34" t="s">
        <v>42</v>
      </c>
      <c r="AA6" s="36">
        <v>159.08000000000001</v>
      </c>
      <c r="AB6" s="34" t="s">
        <v>42</v>
      </c>
      <c r="AC6" s="33">
        <v>264.73</v>
      </c>
      <c r="AD6" s="34" t="s">
        <v>42</v>
      </c>
      <c r="AE6" s="35"/>
      <c r="AF6" s="34"/>
      <c r="AG6" s="36"/>
      <c r="AH6" s="37"/>
      <c r="AI6" s="33">
        <v>244.95</v>
      </c>
      <c r="AJ6" s="34" t="s">
        <v>42</v>
      </c>
      <c r="AK6" s="35">
        <v>265.70999999999998</v>
      </c>
      <c r="AL6" s="34" t="s">
        <v>42</v>
      </c>
      <c r="AM6" s="36">
        <v>275.05</v>
      </c>
      <c r="AN6" s="34" t="s">
        <v>42</v>
      </c>
      <c r="AO6" s="33">
        <v>243.39</v>
      </c>
      <c r="AP6" s="34" t="s">
        <v>46</v>
      </c>
      <c r="AQ6" s="35">
        <v>253.8</v>
      </c>
      <c r="AR6" s="34" t="s">
        <v>42</v>
      </c>
      <c r="AS6" s="36">
        <v>243.89</v>
      </c>
      <c r="AT6" s="34" t="s">
        <v>42</v>
      </c>
      <c r="AU6" s="33">
        <v>206.98</v>
      </c>
      <c r="AV6" s="34" t="s">
        <v>43</v>
      </c>
      <c r="AW6" s="35">
        <v>229.93</v>
      </c>
      <c r="AX6" s="34" t="s">
        <v>42</v>
      </c>
      <c r="AY6" s="36">
        <v>225.21</v>
      </c>
      <c r="AZ6" s="34" t="s">
        <v>42</v>
      </c>
      <c r="BA6" s="33">
        <v>285.83999999999997</v>
      </c>
      <c r="BB6" s="34" t="s">
        <v>46</v>
      </c>
      <c r="BC6" s="35">
        <v>285.83999999999997</v>
      </c>
      <c r="BD6" s="34" t="s">
        <v>42</v>
      </c>
      <c r="BE6" s="35">
        <v>250.68</v>
      </c>
      <c r="BF6" s="34" t="s">
        <v>42</v>
      </c>
    </row>
    <row r="7" spans="1:58" x14ac:dyDescent="0.15">
      <c r="A7" s="26" t="str">
        <f t="shared" si="0"/>
        <v xml:space="preserve">Warren Seed DS 5018 </v>
      </c>
      <c r="B7" s="26" t="str">
        <f t="shared" si="1"/>
        <v>RR, LL </v>
      </c>
      <c r="C7" s="26" t="str">
        <f t="shared" si="2"/>
        <v>YGCB, HX1</v>
      </c>
      <c r="D7" s="26" t="s">
        <v>51</v>
      </c>
      <c r="E7" s="38">
        <v>222.56</v>
      </c>
      <c r="F7" s="39" t="s">
        <v>46</v>
      </c>
      <c r="G7" s="40">
        <v>224.31</v>
      </c>
      <c r="H7" s="39" t="s">
        <v>43</v>
      </c>
      <c r="I7" s="41"/>
      <c r="J7" s="39"/>
      <c r="K7" s="38">
        <v>247.75</v>
      </c>
      <c r="L7" s="39" t="s">
        <v>52</v>
      </c>
      <c r="M7" s="40">
        <v>239.63</v>
      </c>
      <c r="N7" s="39" t="s">
        <v>53</v>
      </c>
      <c r="O7" s="41"/>
      <c r="P7" s="39"/>
      <c r="Q7" s="38">
        <v>192.76</v>
      </c>
      <c r="R7" s="39" t="s">
        <v>54</v>
      </c>
      <c r="S7" s="40">
        <v>192.76</v>
      </c>
      <c r="T7" s="39" t="s">
        <v>42</v>
      </c>
      <c r="U7" s="41"/>
      <c r="V7" s="39"/>
      <c r="W7" s="38">
        <v>157.79</v>
      </c>
      <c r="X7" s="39" t="s">
        <v>46</v>
      </c>
      <c r="Y7" s="40">
        <v>176.27</v>
      </c>
      <c r="Z7" s="39" t="s">
        <v>42</v>
      </c>
      <c r="AA7" s="41"/>
      <c r="AB7" s="39"/>
      <c r="AC7" s="38">
        <v>256.02</v>
      </c>
      <c r="AD7" s="39" t="s">
        <v>42</v>
      </c>
      <c r="AE7" s="40"/>
      <c r="AF7" s="39"/>
      <c r="AG7" s="41"/>
      <c r="AH7" s="31"/>
      <c r="AI7" s="38">
        <v>221.43</v>
      </c>
      <c r="AJ7" s="39" t="s">
        <v>52</v>
      </c>
      <c r="AK7" s="40">
        <v>246.81</v>
      </c>
      <c r="AL7" s="39" t="s">
        <v>43</v>
      </c>
      <c r="AM7" s="41"/>
      <c r="AN7" s="39"/>
      <c r="AO7" s="38">
        <v>250.51</v>
      </c>
      <c r="AP7" s="39" t="s">
        <v>42</v>
      </c>
      <c r="AQ7" s="40">
        <v>246.15</v>
      </c>
      <c r="AR7" s="39" t="s">
        <v>46</v>
      </c>
      <c r="AS7" s="41"/>
      <c r="AT7" s="39"/>
      <c r="AU7" s="38">
        <v>209.36</v>
      </c>
      <c r="AV7" s="39" t="s">
        <v>42</v>
      </c>
      <c r="AW7" s="40">
        <v>215.1</v>
      </c>
      <c r="AX7" s="39" t="s">
        <v>43</v>
      </c>
      <c r="AY7" s="41"/>
      <c r="AZ7" s="39"/>
      <c r="BA7" s="38">
        <v>245.19</v>
      </c>
      <c r="BB7" s="39" t="s">
        <v>55</v>
      </c>
      <c r="BC7" s="40">
        <v>245.19</v>
      </c>
      <c r="BD7" s="39" t="s">
        <v>46</v>
      </c>
      <c r="BE7" s="40"/>
      <c r="BF7" s="39"/>
    </row>
    <row r="8" spans="1:58" x14ac:dyDescent="0.15">
      <c r="A8" s="32" t="str">
        <f t="shared" si="0"/>
        <v>AgriGold A639-70 STXRIB</v>
      </c>
      <c r="B8" s="32" t="str">
        <f t="shared" si="1"/>
        <v>RR, LL</v>
      </c>
      <c r="C8" s="32" t="str">
        <f t="shared" si="2"/>
        <v>SS</v>
      </c>
      <c r="D8" s="32" t="s">
        <v>56</v>
      </c>
      <c r="E8" s="33">
        <v>222.33</v>
      </c>
      <c r="F8" s="34" t="s">
        <v>43</v>
      </c>
      <c r="G8" s="35"/>
      <c r="H8" s="34"/>
      <c r="I8" s="36"/>
      <c r="J8" s="34"/>
      <c r="K8" s="33">
        <v>237.42</v>
      </c>
      <c r="L8" s="34" t="s">
        <v>57</v>
      </c>
      <c r="M8" s="35"/>
      <c r="N8" s="34"/>
      <c r="O8" s="36"/>
      <c r="P8" s="34"/>
      <c r="Q8" s="33">
        <v>181.51</v>
      </c>
      <c r="R8" s="34" t="s">
        <v>58</v>
      </c>
      <c r="S8" s="35"/>
      <c r="T8" s="34"/>
      <c r="U8" s="36"/>
      <c r="V8" s="34"/>
      <c r="W8" s="33">
        <v>151.56</v>
      </c>
      <c r="X8" s="34" t="s">
        <v>59</v>
      </c>
      <c r="Y8" s="35"/>
      <c r="Z8" s="34"/>
      <c r="AA8" s="36"/>
      <c r="AB8" s="34"/>
      <c r="AC8" s="33">
        <v>225.68</v>
      </c>
      <c r="AD8" s="34" t="s">
        <v>42</v>
      </c>
      <c r="AE8" s="35"/>
      <c r="AF8" s="34"/>
      <c r="AG8" s="36"/>
      <c r="AH8" s="37"/>
      <c r="AI8" s="33">
        <v>227.9</v>
      </c>
      <c r="AJ8" s="34" t="s">
        <v>60</v>
      </c>
      <c r="AK8" s="35"/>
      <c r="AL8" s="34"/>
      <c r="AM8" s="36"/>
      <c r="AN8" s="34"/>
      <c r="AO8" s="33">
        <v>234.63</v>
      </c>
      <c r="AP8" s="34" t="s">
        <v>59</v>
      </c>
      <c r="AQ8" s="35"/>
      <c r="AR8" s="34"/>
      <c r="AS8" s="36"/>
      <c r="AT8" s="34"/>
      <c r="AU8" s="33">
        <v>193.01</v>
      </c>
      <c r="AV8" s="34" t="s">
        <v>60</v>
      </c>
      <c r="AW8" s="35"/>
      <c r="AX8" s="34"/>
      <c r="AY8" s="36"/>
      <c r="AZ8" s="34"/>
      <c r="BA8" s="33">
        <v>317.17</v>
      </c>
      <c r="BB8" s="34" t="s">
        <v>42</v>
      </c>
      <c r="BC8" s="35"/>
      <c r="BD8" s="34"/>
      <c r="BE8" s="35"/>
      <c r="BF8" s="34"/>
    </row>
    <row r="9" spans="1:58" x14ac:dyDescent="0.15">
      <c r="A9" s="26" t="str">
        <f t="shared" si="0"/>
        <v>Dekalb DKC62-53 GENVT2P**</v>
      </c>
      <c r="B9" s="26" t="str">
        <f t="shared" si="1"/>
        <v>RR</v>
      </c>
      <c r="C9" s="26" t="str">
        <f t="shared" si="2"/>
        <v>VT2P</v>
      </c>
      <c r="D9" s="26" t="s">
        <v>61</v>
      </c>
      <c r="E9" s="38">
        <v>221.36</v>
      </c>
      <c r="F9" s="39" t="s">
        <v>44</v>
      </c>
      <c r="G9" s="40">
        <v>227.51</v>
      </c>
      <c r="H9" s="39" t="s">
        <v>43</v>
      </c>
      <c r="I9" s="41">
        <v>218.77</v>
      </c>
      <c r="J9" s="39" t="s">
        <v>62</v>
      </c>
      <c r="K9" s="38">
        <v>273.57</v>
      </c>
      <c r="L9" s="39" t="s">
        <v>44</v>
      </c>
      <c r="M9" s="40">
        <v>274.93</v>
      </c>
      <c r="N9" s="39" t="s">
        <v>46</v>
      </c>
      <c r="O9" s="41">
        <v>250</v>
      </c>
      <c r="P9" s="39" t="s">
        <v>42</v>
      </c>
      <c r="Q9" s="38">
        <v>206.86</v>
      </c>
      <c r="R9" s="39" t="s">
        <v>43</v>
      </c>
      <c r="S9" s="40">
        <v>206.86</v>
      </c>
      <c r="T9" s="39" t="s">
        <v>42</v>
      </c>
      <c r="U9" s="41">
        <v>206.86</v>
      </c>
      <c r="V9" s="39" t="s">
        <v>42</v>
      </c>
      <c r="W9" s="38">
        <v>144.44</v>
      </c>
      <c r="X9" s="39" t="s">
        <v>63</v>
      </c>
      <c r="Y9" s="40">
        <v>170.11</v>
      </c>
      <c r="Z9" s="39" t="s">
        <v>42</v>
      </c>
      <c r="AA9" s="41">
        <v>163.15</v>
      </c>
      <c r="AB9" s="39" t="s">
        <v>42</v>
      </c>
      <c r="AC9" s="38">
        <v>256.11</v>
      </c>
      <c r="AD9" s="39" t="s">
        <v>42</v>
      </c>
      <c r="AE9" s="40"/>
      <c r="AF9" s="39"/>
      <c r="AG9" s="41"/>
      <c r="AH9" s="31"/>
      <c r="AI9" s="38">
        <v>230.12</v>
      </c>
      <c r="AJ9" s="39" t="s">
        <v>59</v>
      </c>
      <c r="AK9" s="40">
        <v>247.73</v>
      </c>
      <c r="AL9" s="39" t="s">
        <v>43</v>
      </c>
      <c r="AM9" s="41">
        <v>244.49</v>
      </c>
      <c r="AN9" s="39" t="s">
        <v>62</v>
      </c>
      <c r="AO9" s="38">
        <v>219.79</v>
      </c>
      <c r="AP9" s="39" t="s">
        <v>49</v>
      </c>
      <c r="AQ9" s="40">
        <v>226.42</v>
      </c>
      <c r="AR9" s="39" t="s">
        <v>64</v>
      </c>
      <c r="AS9" s="41">
        <v>220.5</v>
      </c>
      <c r="AT9" s="39" t="s">
        <v>62</v>
      </c>
      <c r="AU9" s="38">
        <v>204.92</v>
      </c>
      <c r="AV9" s="39" t="s">
        <v>43</v>
      </c>
      <c r="AW9" s="40">
        <v>223.21</v>
      </c>
      <c r="AX9" s="39" t="s">
        <v>46</v>
      </c>
      <c r="AY9" s="41">
        <v>217.79</v>
      </c>
      <c r="AZ9" s="39" t="s">
        <v>42</v>
      </c>
      <c r="BA9" s="38">
        <v>241.09</v>
      </c>
      <c r="BB9" s="39" t="s">
        <v>65</v>
      </c>
      <c r="BC9" s="40">
        <v>241.09</v>
      </c>
      <c r="BD9" s="39" t="s">
        <v>46</v>
      </c>
      <c r="BE9" s="40">
        <v>221.51</v>
      </c>
      <c r="BF9" s="39" t="s">
        <v>46</v>
      </c>
    </row>
    <row r="10" spans="1:58" x14ac:dyDescent="0.15">
      <c r="A10" s="32" t="str">
        <f t="shared" si="0"/>
        <v xml:space="preserve">Croplan CP 5340 </v>
      </c>
      <c r="B10" s="32" t="str">
        <f t="shared" si="1"/>
        <v>RR</v>
      </c>
      <c r="C10" s="32" t="str">
        <f t="shared" si="2"/>
        <v>VT2P</v>
      </c>
      <c r="D10" s="32" t="s">
        <v>66</v>
      </c>
      <c r="E10" s="33">
        <v>218.98</v>
      </c>
      <c r="F10" s="34" t="s">
        <v>65</v>
      </c>
      <c r="G10" s="35">
        <v>228</v>
      </c>
      <c r="H10" s="34" t="s">
        <v>46</v>
      </c>
      <c r="I10" s="36"/>
      <c r="J10" s="34"/>
      <c r="K10" s="33">
        <v>262.41000000000003</v>
      </c>
      <c r="L10" s="34" t="s">
        <v>59</v>
      </c>
      <c r="M10" s="35">
        <v>266.48</v>
      </c>
      <c r="N10" s="34" t="s">
        <v>43</v>
      </c>
      <c r="O10" s="36"/>
      <c r="P10" s="34"/>
      <c r="Q10" s="33">
        <v>205.56</v>
      </c>
      <c r="R10" s="34" t="s">
        <v>43</v>
      </c>
      <c r="S10" s="35">
        <v>205.56</v>
      </c>
      <c r="T10" s="34" t="s">
        <v>42</v>
      </c>
      <c r="U10" s="36"/>
      <c r="V10" s="34"/>
      <c r="W10" s="33">
        <v>155.18</v>
      </c>
      <c r="X10" s="34" t="s">
        <v>44</v>
      </c>
      <c r="Y10" s="35">
        <v>176.34</v>
      </c>
      <c r="Z10" s="34" t="s">
        <v>42</v>
      </c>
      <c r="AA10" s="36"/>
      <c r="AB10" s="34"/>
      <c r="AC10" s="33">
        <v>233.14</v>
      </c>
      <c r="AD10" s="34" t="s">
        <v>42</v>
      </c>
      <c r="AE10" s="35"/>
      <c r="AF10" s="34"/>
      <c r="AG10" s="36"/>
      <c r="AH10" s="37"/>
      <c r="AI10" s="33">
        <v>228.24</v>
      </c>
      <c r="AJ10" s="34" t="s">
        <v>60</v>
      </c>
      <c r="AK10" s="35">
        <v>249.1</v>
      </c>
      <c r="AL10" s="34" t="s">
        <v>46</v>
      </c>
      <c r="AM10" s="36"/>
      <c r="AN10" s="34"/>
      <c r="AO10" s="33">
        <v>238.1</v>
      </c>
      <c r="AP10" s="34" t="s">
        <v>43</v>
      </c>
      <c r="AQ10" s="35">
        <v>239.67</v>
      </c>
      <c r="AR10" s="34" t="s">
        <v>43</v>
      </c>
      <c r="AS10" s="36"/>
      <c r="AT10" s="34"/>
      <c r="AU10" s="33">
        <v>182.45</v>
      </c>
      <c r="AV10" s="34" t="s">
        <v>67</v>
      </c>
      <c r="AW10" s="35">
        <v>214.67</v>
      </c>
      <c r="AX10" s="34" t="s">
        <v>43</v>
      </c>
      <c r="AY10" s="36"/>
      <c r="AZ10" s="34"/>
      <c r="BA10" s="33">
        <v>246.76</v>
      </c>
      <c r="BB10" s="34" t="s">
        <v>55</v>
      </c>
      <c r="BC10" s="35">
        <v>246.76</v>
      </c>
      <c r="BD10" s="34" t="s">
        <v>46</v>
      </c>
      <c r="BE10" s="35"/>
      <c r="BF10" s="34"/>
    </row>
    <row r="11" spans="1:58" x14ac:dyDescent="0.15">
      <c r="A11" s="26" t="str">
        <f t="shared" si="0"/>
        <v xml:space="preserve">Croplan CP 5073 </v>
      </c>
      <c r="B11" s="26" t="str">
        <f t="shared" si="1"/>
        <v>RR</v>
      </c>
      <c r="C11" s="26" t="str">
        <f t="shared" si="2"/>
        <v>VT2P</v>
      </c>
      <c r="D11" s="26" t="s">
        <v>68</v>
      </c>
      <c r="E11" s="38">
        <v>218.22</v>
      </c>
      <c r="F11" s="39" t="s">
        <v>65</v>
      </c>
      <c r="G11" s="40"/>
      <c r="H11" s="39"/>
      <c r="I11" s="41"/>
      <c r="J11" s="39"/>
      <c r="K11" s="38">
        <v>261.83</v>
      </c>
      <c r="L11" s="39" t="s">
        <v>59</v>
      </c>
      <c r="M11" s="40"/>
      <c r="N11" s="39"/>
      <c r="O11" s="41"/>
      <c r="P11" s="39"/>
      <c r="Q11" s="38">
        <v>199.75</v>
      </c>
      <c r="R11" s="39" t="s">
        <v>44</v>
      </c>
      <c r="S11" s="40"/>
      <c r="T11" s="39"/>
      <c r="U11" s="41"/>
      <c r="V11" s="39"/>
      <c r="W11" s="38">
        <v>149.11000000000001</v>
      </c>
      <c r="X11" s="39" t="s">
        <v>59</v>
      </c>
      <c r="Y11" s="40"/>
      <c r="Z11" s="39"/>
      <c r="AA11" s="41"/>
      <c r="AB11" s="39"/>
      <c r="AC11" s="38">
        <v>247.44</v>
      </c>
      <c r="AD11" s="39" t="s">
        <v>42</v>
      </c>
      <c r="AE11" s="40"/>
      <c r="AF11" s="39"/>
      <c r="AG11" s="41"/>
      <c r="AH11" s="31"/>
      <c r="AI11" s="38">
        <v>239.56</v>
      </c>
      <c r="AJ11" s="39" t="s">
        <v>46</v>
      </c>
      <c r="AK11" s="40"/>
      <c r="AL11" s="39"/>
      <c r="AM11" s="41"/>
      <c r="AN11" s="39"/>
      <c r="AO11" s="38">
        <v>220.58</v>
      </c>
      <c r="AP11" s="39" t="s">
        <v>49</v>
      </c>
      <c r="AQ11" s="40"/>
      <c r="AR11" s="39"/>
      <c r="AS11" s="41"/>
      <c r="AT11" s="39"/>
      <c r="AU11" s="38">
        <v>200.39</v>
      </c>
      <c r="AV11" s="39" t="s">
        <v>59</v>
      </c>
      <c r="AW11" s="40"/>
      <c r="AX11" s="39"/>
      <c r="AY11" s="41"/>
      <c r="AZ11" s="39"/>
      <c r="BA11" s="38">
        <v>227.1</v>
      </c>
      <c r="BB11" s="39" t="s">
        <v>58</v>
      </c>
      <c r="BC11" s="40"/>
      <c r="BD11" s="39"/>
      <c r="BE11" s="40"/>
      <c r="BF11" s="39"/>
    </row>
    <row r="12" spans="1:58" x14ac:dyDescent="0.15">
      <c r="A12" s="32" t="str">
        <f t="shared" si="0"/>
        <v xml:space="preserve">Armor A1299 </v>
      </c>
      <c r="B12" s="32" t="str">
        <f t="shared" si="1"/>
        <v>RR</v>
      </c>
      <c r="C12" s="32" t="str">
        <f t="shared" si="2"/>
        <v>VT2P</v>
      </c>
      <c r="D12" s="32" t="s">
        <v>69</v>
      </c>
      <c r="E12" s="33">
        <v>217.09</v>
      </c>
      <c r="F12" s="34" t="s">
        <v>54</v>
      </c>
      <c r="G12" s="35">
        <v>224.03</v>
      </c>
      <c r="H12" s="34" t="s">
        <v>43</v>
      </c>
      <c r="I12" s="36"/>
      <c r="J12" s="34"/>
      <c r="K12" s="33">
        <v>255.47</v>
      </c>
      <c r="L12" s="34" t="s">
        <v>60</v>
      </c>
      <c r="M12" s="35">
        <v>263.11</v>
      </c>
      <c r="N12" s="34" t="s">
        <v>44</v>
      </c>
      <c r="O12" s="36"/>
      <c r="P12" s="34"/>
      <c r="Q12" s="33">
        <v>215.99</v>
      </c>
      <c r="R12" s="34" t="s">
        <v>46</v>
      </c>
      <c r="S12" s="35">
        <v>215.99</v>
      </c>
      <c r="T12" s="34" t="s">
        <v>42</v>
      </c>
      <c r="U12" s="36"/>
      <c r="V12" s="34"/>
      <c r="W12" s="33">
        <v>134.81</v>
      </c>
      <c r="X12" s="34" t="s">
        <v>52</v>
      </c>
      <c r="Y12" s="35">
        <v>157.12</v>
      </c>
      <c r="Z12" s="34" t="s">
        <v>42</v>
      </c>
      <c r="AA12" s="36"/>
      <c r="AB12" s="34"/>
      <c r="AC12" s="33">
        <v>242.8</v>
      </c>
      <c r="AD12" s="34" t="s">
        <v>42</v>
      </c>
      <c r="AE12" s="35"/>
      <c r="AF12" s="34"/>
      <c r="AG12" s="36"/>
      <c r="AH12" s="37"/>
      <c r="AI12" s="33">
        <v>215.46</v>
      </c>
      <c r="AJ12" s="34" t="s">
        <v>70</v>
      </c>
      <c r="AK12" s="35">
        <v>234.73</v>
      </c>
      <c r="AL12" s="34" t="s">
        <v>65</v>
      </c>
      <c r="AM12" s="36"/>
      <c r="AN12" s="34"/>
      <c r="AO12" s="33">
        <v>234.83</v>
      </c>
      <c r="AP12" s="34" t="s">
        <v>59</v>
      </c>
      <c r="AQ12" s="35">
        <v>233.57</v>
      </c>
      <c r="AR12" s="34" t="s">
        <v>55</v>
      </c>
      <c r="AS12" s="36"/>
      <c r="AT12" s="34"/>
      <c r="AU12" s="33">
        <v>208.31</v>
      </c>
      <c r="AV12" s="34" t="s">
        <v>46</v>
      </c>
      <c r="AW12" s="35">
        <v>222.89</v>
      </c>
      <c r="AX12" s="34" t="s">
        <v>46</v>
      </c>
      <c r="AY12" s="36"/>
      <c r="AZ12" s="34"/>
      <c r="BA12" s="33">
        <v>229.07</v>
      </c>
      <c r="BB12" s="34" t="s">
        <v>58</v>
      </c>
      <c r="BC12" s="35">
        <v>229.07</v>
      </c>
      <c r="BD12" s="34" t="s">
        <v>62</v>
      </c>
      <c r="BE12" s="35"/>
      <c r="BF12" s="34"/>
    </row>
    <row r="13" spans="1:58" x14ac:dyDescent="0.15">
      <c r="A13" s="26" t="str">
        <f t="shared" si="0"/>
        <v>Local Seed Co. LC1398 VT2P</v>
      </c>
      <c r="B13" s="26" t="str">
        <f t="shared" si="1"/>
        <v>RR</v>
      </c>
      <c r="C13" s="26" t="str">
        <f t="shared" si="2"/>
        <v>VT2P</v>
      </c>
      <c r="D13" s="26" t="s">
        <v>71</v>
      </c>
      <c r="E13" s="38">
        <v>213.29</v>
      </c>
      <c r="F13" s="39" t="s">
        <v>49</v>
      </c>
      <c r="G13" s="40"/>
      <c r="H13" s="39"/>
      <c r="I13" s="41"/>
      <c r="J13" s="39"/>
      <c r="K13" s="38">
        <v>240.37</v>
      </c>
      <c r="L13" s="39" t="s">
        <v>57</v>
      </c>
      <c r="M13" s="40"/>
      <c r="N13" s="39"/>
      <c r="O13" s="41"/>
      <c r="P13" s="39"/>
      <c r="Q13" s="38">
        <v>197.85</v>
      </c>
      <c r="R13" s="39" t="s">
        <v>59</v>
      </c>
      <c r="S13" s="40"/>
      <c r="T13" s="39"/>
      <c r="U13" s="41"/>
      <c r="V13" s="39"/>
      <c r="W13" s="38">
        <v>154.9</v>
      </c>
      <c r="X13" s="39" t="s">
        <v>44</v>
      </c>
      <c r="Y13" s="40"/>
      <c r="Z13" s="39"/>
      <c r="AA13" s="41"/>
      <c r="AB13" s="39"/>
      <c r="AC13" s="38">
        <v>238.89</v>
      </c>
      <c r="AD13" s="39" t="s">
        <v>42</v>
      </c>
      <c r="AE13" s="40"/>
      <c r="AF13" s="39"/>
      <c r="AG13" s="41"/>
      <c r="AH13" s="31"/>
      <c r="AI13" s="38">
        <v>223.17</v>
      </c>
      <c r="AJ13" s="39" t="s">
        <v>63</v>
      </c>
      <c r="AK13" s="40"/>
      <c r="AL13" s="39"/>
      <c r="AM13" s="41"/>
      <c r="AN13" s="39"/>
      <c r="AO13" s="38">
        <v>222.25</v>
      </c>
      <c r="AP13" s="39" t="s">
        <v>49</v>
      </c>
      <c r="AQ13" s="40"/>
      <c r="AR13" s="39"/>
      <c r="AS13" s="41"/>
      <c r="AT13" s="39"/>
      <c r="AU13" s="38">
        <v>201.04</v>
      </c>
      <c r="AV13" s="39" t="s">
        <v>44</v>
      </c>
      <c r="AW13" s="40"/>
      <c r="AX13" s="39"/>
      <c r="AY13" s="41"/>
      <c r="AZ13" s="39"/>
      <c r="BA13" s="38">
        <v>227.85</v>
      </c>
      <c r="BB13" s="39" t="s">
        <v>58</v>
      </c>
      <c r="BC13" s="40"/>
      <c r="BD13" s="39"/>
      <c r="BE13" s="40"/>
      <c r="BF13" s="39"/>
    </row>
    <row r="14" spans="1:58" x14ac:dyDescent="0.15">
      <c r="A14" s="32" t="str">
        <f t="shared" si="0"/>
        <v>AgriGold A642-47 STX</v>
      </c>
      <c r="B14" s="32" t="str">
        <f t="shared" si="1"/>
        <v>RR, LL</v>
      </c>
      <c r="C14" s="32" t="str">
        <f t="shared" si="2"/>
        <v>SS</v>
      </c>
      <c r="D14" s="32" t="s">
        <v>72</v>
      </c>
      <c r="E14" s="33">
        <v>213.28</v>
      </c>
      <c r="F14" s="34" t="s">
        <v>49</v>
      </c>
      <c r="G14" s="35"/>
      <c r="H14" s="34"/>
      <c r="I14" s="36"/>
      <c r="J14" s="34"/>
      <c r="K14" s="33">
        <v>253.09</v>
      </c>
      <c r="L14" s="34" t="s">
        <v>63</v>
      </c>
      <c r="M14" s="35"/>
      <c r="N14" s="34"/>
      <c r="O14" s="36"/>
      <c r="P14" s="34"/>
      <c r="Q14" s="33">
        <v>191.19</v>
      </c>
      <c r="R14" s="34" t="s">
        <v>49</v>
      </c>
      <c r="S14" s="35"/>
      <c r="T14" s="34"/>
      <c r="U14" s="36"/>
      <c r="V14" s="34"/>
      <c r="W14" s="33">
        <v>147.86000000000001</v>
      </c>
      <c r="X14" s="34" t="s">
        <v>59</v>
      </c>
      <c r="Y14" s="35"/>
      <c r="Z14" s="34"/>
      <c r="AA14" s="36"/>
      <c r="AB14" s="34"/>
      <c r="AC14" s="33">
        <v>239.03</v>
      </c>
      <c r="AD14" s="34" t="s">
        <v>42</v>
      </c>
      <c r="AE14" s="35"/>
      <c r="AF14" s="34"/>
      <c r="AG14" s="36"/>
      <c r="AH14" s="37"/>
      <c r="AI14" s="33">
        <v>207.7</v>
      </c>
      <c r="AJ14" s="34" t="s">
        <v>73</v>
      </c>
      <c r="AK14" s="35"/>
      <c r="AL14" s="34"/>
      <c r="AM14" s="36"/>
      <c r="AN14" s="34"/>
      <c r="AO14" s="33">
        <v>205.43</v>
      </c>
      <c r="AP14" s="34" t="s">
        <v>74</v>
      </c>
      <c r="AQ14" s="35"/>
      <c r="AR14" s="34"/>
      <c r="AS14" s="36"/>
      <c r="AT14" s="34"/>
      <c r="AU14" s="33">
        <v>190.04</v>
      </c>
      <c r="AV14" s="34" t="s">
        <v>58</v>
      </c>
      <c r="AW14" s="35"/>
      <c r="AX14" s="34"/>
      <c r="AY14" s="36"/>
      <c r="AZ14" s="34"/>
      <c r="BA14" s="33">
        <v>269.79000000000002</v>
      </c>
      <c r="BB14" s="34" t="s">
        <v>75</v>
      </c>
      <c r="BC14" s="35"/>
      <c r="BD14" s="34"/>
      <c r="BE14" s="35"/>
      <c r="BF14" s="34"/>
    </row>
    <row r="15" spans="1:58" x14ac:dyDescent="0.15">
      <c r="A15" s="26" t="str">
        <f t="shared" si="0"/>
        <v>Mission Seed A1257 VT2P</v>
      </c>
      <c r="B15" s="26" t="str">
        <f t="shared" si="1"/>
        <v>RR2</v>
      </c>
      <c r="C15" s="26" t="str">
        <f t="shared" si="2"/>
        <v>VT2P</v>
      </c>
      <c r="D15" s="26" t="s">
        <v>76</v>
      </c>
      <c r="E15" s="38">
        <v>212.58</v>
      </c>
      <c r="F15" s="39" t="s">
        <v>49</v>
      </c>
      <c r="G15" s="40"/>
      <c r="H15" s="39"/>
      <c r="I15" s="41"/>
      <c r="J15" s="39"/>
      <c r="K15" s="38">
        <v>257.12</v>
      </c>
      <c r="L15" s="39" t="s">
        <v>60</v>
      </c>
      <c r="M15" s="40"/>
      <c r="N15" s="39"/>
      <c r="O15" s="41"/>
      <c r="P15" s="39"/>
      <c r="Q15" s="38">
        <v>198.05</v>
      </c>
      <c r="R15" s="39" t="s">
        <v>59</v>
      </c>
      <c r="S15" s="40"/>
      <c r="T15" s="39"/>
      <c r="U15" s="41"/>
      <c r="V15" s="39"/>
      <c r="W15" s="38">
        <v>151.69</v>
      </c>
      <c r="X15" s="39" t="s">
        <v>59</v>
      </c>
      <c r="Y15" s="40"/>
      <c r="Z15" s="39"/>
      <c r="AA15" s="41"/>
      <c r="AB15" s="39"/>
      <c r="AC15" s="38">
        <v>256.06</v>
      </c>
      <c r="AD15" s="39" t="s">
        <v>42</v>
      </c>
      <c r="AE15" s="40"/>
      <c r="AF15" s="39"/>
      <c r="AG15" s="41"/>
      <c r="AH15" s="31"/>
      <c r="AI15" s="38">
        <v>215.49</v>
      </c>
      <c r="AJ15" s="39" t="s">
        <v>70</v>
      </c>
      <c r="AK15" s="40"/>
      <c r="AL15" s="39"/>
      <c r="AM15" s="41"/>
      <c r="AN15" s="39"/>
      <c r="AO15" s="38">
        <v>231.72</v>
      </c>
      <c r="AP15" s="39" t="s">
        <v>60</v>
      </c>
      <c r="AQ15" s="40"/>
      <c r="AR15" s="39"/>
      <c r="AS15" s="41"/>
      <c r="AT15" s="39"/>
      <c r="AU15" s="38">
        <v>198.71</v>
      </c>
      <c r="AV15" s="39" t="s">
        <v>60</v>
      </c>
      <c r="AW15" s="40"/>
      <c r="AX15" s="39"/>
      <c r="AY15" s="41"/>
      <c r="AZ15" s="39"/>
      <c r="BA15" s="38">
        <v>191.78</v>
      </c>
      <c r="BB15" s="39" t="s">
        <v>47</v>
      </c>
      <c r="BC15" s="40"/>
      <c r="BD15" s="39"/>
      <c r="BE15" s="40"/>
      <c r="BF15" s="39"/>
    </row>
    <row r="16" spans="1:58" x14ac:dyDescent="0.15">
      <c r="A16" s="32" t="str">
        <f t="shared" si="0"/>
        <v xml:space="preserve">Progeny EXP1912 </v>
      </c>
      <c r="B16" s="32" t="str">
        <f t="shared" si="1"/>
        <v>RR</v>
      </c>
      <c r="C16" s="32" t="str">
        <f t="shared" si="2"/>
        <v>VT2P</v>
      </c>
      <c r="D16" s="32" t="s">
        <v>77</v>
      </c>
      <c r="E16" s="33">
        <v>211.84</v>
      </c>
      <c r="F16" s="34" t="s">
        <v>78</v>
      </c>
      <c r="G16" s="35">
        <v>220.81</v>
      </c>
      <c r="H16" s="34" t="s">
        <v>55</v>
      </c>
      <c r="I16" s="36"/>
      <c r="J16" s="34"/>
      <c r="K16" s="33">
        <v>280.82</v>
      </c>
      <c r="L16" s="34" t="s">
        <v>46</v>
      </c>
      <c r="M16" s="35">
        <v>279.57</v>
      </c>
      <c r="N16" s="34" t="s">
        <v>42</v>
      </c>
      <c r="O16" s="36"/>
      <c r="P16" s="34"/>
      <c r="Q16" s="33">
        <v>186.27</v>
      </c>
      <c r="R16" s="34" t="s">
        <v>49</v>
      </c>
      <c r="S16" s="35">
        <v>186.27</v>
      </c>
      <c r="T16" s="34" t="s">
        <v>42</v>
      </c>
      <c r="U16" s="36"/>
      <c r="V16" s="34"/>
      <c r="W16" s="33">
        <v>128.01</v>
      </c>
      <c r="X16" s="34" t="s">
        <v>78</v>
      </c>
      <c r="Y16" s="35">
        <v>149.36000000000001</v>
      </c>
      <c r="Z16" s="34" t="s">
        <v>42</v>
      </c>
      <c r="AA16" s="36"/>
      <c r="AB16" s="34"/>
      <c r="AC16" s="33">
        <v>252</v>
      </c>
      <c r="AD16" s="34" t="s">
        <v>42</v>
      </c>
      <c r="AE16" s="35"/>
      <c r="AF16" s="34"/>
      <c r="AG16" s="36"/>
      <c r="AH16" s="37"/>
      <c r="AI16" s="33">
        <v>213.76</v>
      </c>
      <c r="AJ16" s="34" t="s">
        <v>79</v>
      </c>
      <c r="AK16" s="35">
        <v>239.18</v>
      </c>
      <c r="AL16" s="34" t="s">
        <v>55</v>
      </c>
      <c r="AM16" s="36"/>
      <c r="AN16" s="34"/>
      <c r="AO16" s="33">
        <v>222.14</v>
      </c>
      <c r="AP16" s="34" t="s">
        <v>49</v>
      </c>
      <c r="AQ16" s="35">
        <v>227.87</v>
      </c>
      <c r="AR16" s="34" t="s">
        <v>64</v>
      </c>
      <c r="AS16" s="36"/>
      <c r="AT16" s="34"/>
      <c r="AU16" s="33">
        <v>192.94</v>
      </c>
      <c r="AV16" s="34" t="s">
        <v>60</v>
      </c>
      <c r="AW16" s="35">
        <v>223.12</v>
      </c>
      <c r="AX16" s="34" t="s">
        <v>46</v>
      </c>
      <c r="AY16" s="36"/>
      <c r="AZ16" s="34"/>
      <c r="BA16" s="33">
        <v>218.74</v>
      </c>
      <c r="BB16" s="34" t="s">
        <v>80</v>
      </c>
      <c r="BC16" s="35">
        <v>218.74</v>
      </c>
      <c r="BD16" s="34" t="s">
        <v>75</v>
      </c>
      <c r="BE16" s="35"/>
      <c r="BF16" s="34"/>
    </row>
    <row r="17" spans="1:58" x14ac:dyDescent="0.15">
      <c r="A17" s="26" t="str">
        <f t="shared" si="0"/>
        <v xml:space="preserve">Warren Seed DS 5210  </v>
      </c>
      <c r="B17" s="26" t="str">
        <f t="shared" si="1"/>
        <v>RR, LL</v>
      </c>
      <c r="C17" s="26" t="str">
        <f t="shared" si="2"/>
        <v>YGCB, HX1</v>
      </c>
      <c r="D17" s="26" t="s">
        <v>81</v>
      </c>
      <c r="E17" s="38">
        <v>210.47</v>
      </c>
      <c r="F17" s="39" t="s">
        <v>78</v>
      </c>
      <c r="G17" s="40"/>
      <c r="H17" s="39"/>
      <c r="I17" s="41"/>
      <c r="J17" s="39"/>
      <c r="K17" s="38">
        <v>257.41000000000003</v>
      </c>
      <c r="L17" s="39" t="s">
        <v>59</v>
      </c>
      <c r="M17" s="40"/>
      <c r="N17" s="39"/>
      <c r="O17" s="41"/>
      <c r="P17" s="39"/>
      <c r="Q17" s="38">
        <v>182.74</v>
      </c>
      <c r="R17" s="39" t="s">
        <v>58</v>
      </c>
      <c r="S17" s="40"/>
      <c r="T17" s="39"/>
      <c r="U17" s="41"/>
      <c r="V17" s="39"/>
      <c r="W17" s="38">
        <v>137.13</v>
      </c>
      <c r="X17" s="39" t="s">
        <v>52</v>
      </c>
      <c r="Y17" s="40"/>
      <c r="Z17" s="39"/>
      <c r="AA17" s="41"/>
      <c r="AB17" s="39"/>
      <c r="AC17" s="38">
        <v>277.14</v>
      </c>
      <c r="AD17" s="39" t="s">
        <v>42</v>
      </c>
      <c r="AE17" s="40"/>
      <c r="AF17" s="39"/>
      <c r="AG17" s="41"/>
      <c r="AH17" s="31"/>
      <c r="AI17" s="38">
        <v>235.47</v>
      </c>
      <c r="AJ17" s="39" t="s">
        <v>44</v>
      </c>
      <c r="AK17" s="40"/>
      <c r="AL17" s="39"/>
      <c r="AM17" s="41"/>
      <c r="AN17" s="39"/>
      <c r="AO17" s="38">
        <v>241.82</v>
      </c>
      <c r="AP17" s="39" t="s">
        <v>46</v>
      </c>
      <c r="AQ17" s="40"/>
      <c r="AR17" s="39"/>
      <c r="AS17" s="41"/>
      <c r="AT17" s="39"/>
      <c r="AU17" s="38">
        <v>193.06</v>
      </c>
      <c r="AV17" s="39" t="s">
        <v>60</v>
      </c>
      <c r="AW17" s="40"/>
      <c r="AX17" s="39"/>
      <c r="AY17" s="41"/>
      <c r="AZ17" s="39"/>
      <c r="BA17" s="38">
        <v>170.49</v>
      </c>
      <c r="BB17" s="39" t="s">
        <v>82</v>
      </c>
      <c r="BC17" s="40"/>
      <c r="BD17" s="39"/>
      <c r="BE17" s="40"/>
      <c r="BF17" s="39"/>
    </row>
    <row r="18" spans="1:58" x14ac:dyDescent="0.15">
      <c r="A18" s="32" t="str">
        <f t="shared" si="0"/>
        <v>Local Seed Co. LC1289 VT2P</v>
      </c>
      <c r="B18" s="32" t="str">
        <f t="shared" si="1"/>
        <v>RR</v>
      </c>
      <c r="C18" s="32" t="str">
        <f t="shared" si="2"/>
        <v>VT2P</v>
      </c>
      <c r="D18" s="32" t="s">
        <v>83</v>
      </c>
      <c r="E18" s="33">
        <v>208.5</v>
      </c>
      <c r="F18" s="34" t="s">
        <v>79</v>
      </c>
      <c r="G18" s="35">
        <v>217.63</v>
      </c>
      <c r="H18" s="34" t="s">
        <v>48</v>
      </c>
      <c r="I18" s="36">
        <v>207.48</v>
      </c>
      <c r="J18" s="34" t="s">
        <v>84</v>
      </c>
      <c r="K18" s="33">
        <v>209.53</v>
      </c>
      <c r="L18" s="34" t="s">
        <v>85</v>
      </c>
      <c r="M18" s="35">
        <v>242.04</v>
      </c>
      <c r="N18" s="34" t="s">
        <v>48</v>
      </c>
      <c r="O18" s="36">
        <v>234.67</v>
      </c>
      <c r="P18" s="34" t="s">
        <v>46</v>
      </c>
      <c r="Q18" s="33">
        <v>205.73</v>
      </c>
      <c r="R18" s="34" t="s">
        <v>43</v>
      </c>
      <c r="S18" s="35">
        <v>205.73</v>
      </c>
      <c r="T18" s="34" t="s">
        <v>42</v>
      </c>
      <c r="U18" s="36">
        <v>205.73</v>
      </c>
      <c r="V18" s="34" t="s">
        <v>42</v>
      </c>
      <c r="W18" s="33">
        <v>121.06</v>
      </c>
      <c r="X18" s="34" t="s">
        <v>67</v>
      </c>
      <c r="Y18" s="35">
        <v>158.81</v>
      </c>
      <c r="Z18" s="34" t="s">
        <v>42</v>
      </c>
      <c r="AA18" s="36">
        <v>161.69999999999999</v>
      </c>
      <c r="AB18" s="34" t="s">
        <v>42</v>
      </c>
      <c r="AC18" s="33">
        <v>238.95</v>
      </c>
      <c r="AD18" s="34" t="s">
        <v>42</v>
      </c>
      <c r="AE18" s="35"/>
      <c r="AF18" s="34"/>
      <c r="AG18" s="36"/>
      <c r="AH18" s="37"/>
      <c r="AI18" s="33">
        <v>221.43</v>
      </c>
      <c r="AJ18" s="34" t="s">
        <v>52</v>
      </c>
      <c r="AK18" s="35">
        <v>231.03</v>
      </c>
      <c r="AL18" s="34" t="s">
        <v>65</v>
      </c>
      <c r="AM18" s="36">
        <v>227.7</v>
      </c>
      <c r="AN18" s="34" t="s">
        <v>75</v>
      </c>
      <c r="AO18" s="33">
        <v>239.22</v>
      </c>
      <c r="AP18" s="34" t="s">
        <v>46</v>
      </c>
      <c r="AQ18" s="35">
        <v>234.87</v>
      </c>
      <c r="AR18" s="34" t="s">
        <v>55</v>
      </c>
      <c r="AS18" s="36">
        <v>219.46</v>
      </c>
      <c r="AT18" s="34" t="s">
        <v>62</v>
      </c>
      <c r="AU18" s="33">
        <v>194.95</v>
      </c>
      <c r="AV18" s="34" t="s">
        <v>60</v>
      </c>
      <c r="AW18" s="35">
        <v>208.11</v>
      </c>
      <c r="AX18" s="34" t="s">
        <v>75</v>
      </c>
      <c r="AY18" s="36">
        <v>198.18</v>
      </c>
      <c r="AZ18" s="34" t="s">
        <v>62</v>
      </c>
      <c r="BA18" s="33">
        <v>236.5</v>
      </c>
      <c r="BB18" s="34" t="s">
        <v>86</v>
      </c>
      <c r="BC18" s="35">
        <v>236.5</v>
      </c>
      <c r="BD18" s="34" t="s">
        <v>62</v>
      </c>
      <c r="BE18" s="35">
        <v>205.38</v>
      </c>
      <c r="BF18" s="34" t="s">
        <v>62</v>
      </c>
    </row>
    <row r="19" spans="1:58" x14ac:dyDescent="0.15">
      <c r="A19" s="26" t="str">
        <f t="shared" si="0"/>
        <v xml:space="preserve">Progeny EXP2013 </v>
      </c>
      <c r="B19" s="26" t="str">
        <f t="shared" si="1"/>
        <v>RR</v>
      </c>
      <c r="C19" s="26" t="str">
        <f t="shared" si="2"/>
        <v>VT2P</v>
      </c>
      <c r="D19" s="26" t="s">
        <v>87</v>
      </c>
      <c r="E19" s="38">
        <v>208.3</v>
      </c>
      <c r="F19" s="39" t="s">
        <v>80</v>
      </c>
      <c r="G19" s="40"/>
      <c r="H19" s="39"/>
      <c r="I19" s="41"/>
      <c r="J19" s="39"/>
      <c r="K19" s="38">
        <v>230.89</v>
      </c>
      <c r="L19" s="39" t="s">
        <v>88</v>
      </c>
      <c r="M19" s="40"/>
      <c r="N19" s="39"/>
      <c r="O19" s="41"/>
      <c r="P19" s="39"/>
      <c r="Q19" s="38">
        <v>190.1</v>
      </c>
      <c r="R19" s="39" t="s">
        <v>49</v>
      </c>
      <c r="S19" s="40"/>
      <c r="T19" s="39"/>
      <c r="U19" s="41"/>
      <c r="V19" s="39"/>
      <c r="W19" s="38">
        <v>152.38</v>
      </c>
      <c r="X19" s="39" t="s">
        <v>59</v>
      </c>
      <c r="Y19" s="40"/>
      <c r="Z19" s="39"/>
      <c r="AA19" s="41"/>
      <c r="AB19" s="39"/>
      <c r="AC19" s="38">
        <v>228.57</v>
      </c>
      <c r="AD19" s="39" t="s">
        <v>42</v>
      </c>
      <c r="AE19" s="40"/>
      <c r="AF19" s="39"/>
      <c r="AG19" s="41"/>
      <c r="AH19" s="31"/>
      <c r="AI19" s="38">
        <v>237.79</v>
      </c>
      <c r="AJ19" s="39" t="s">
        <v>43</v>
      </c>
      <c r="AK19" s="40"/>
      <c r="AL19" s="39"/>
      <c r="AM19" s="41"/>
      <c r="AN19" s="39"/>
      <c r="AO19" s="38">
        <v>213.85</v>
      </c>
      <c r="AP19" s="39" t="s">
        <v>50</v>
      </c>
      <c r="AQ19" s="40"/>
      <c r="AR19" s="39"/>
      <c r="AS19" s="41"/>
      <c r="AT19" s="39"/>
      <c r="AU19" s="38">
        <v>191.43</v>
      </c>
      <c r="AV19" s="39" t="s">
        <v>63</v>
      </c>
      <c r="AW19" s="40"/>
      <c r="AX19" s="39"/>
      <c r="AY19" s="41"/>
      <c r="AZ19" s="39"/>
      <c r="BA19" s="38">
        <v>221.36</v>
      </c>
      <c r="BB19" s="39" t="s">
        <v>50</v>
      </c>
      <c r="BC19" s="40"/>
      <c r="BD19" s="39"/>
      <c r="BE19" s="40"/>
      <c r="BF19" s="39"/>
    </row>
    <row r="20" spans="1:58" x14ac:dyDescent="0.15">
      <c r="A20" s="32" t="str">
        <f t="shared" si="0"/>
        <v>Progeny PGY 2012 VT2P</v>
      </c>
      <c r="B20" s="32" t="str">
        <f t="shared" si="1"/>
        <v>RR</v>
      </c>
      <c r="C20" s="32" t="str">
        <f t="shared" si="2"/>
        <v>VT2P</v>
      </c>
      <c r="D20" s="32" t="s">
        <v>89</v>
      </c>
      <c r="E20" s="33">
        <v>207.34</v>
      </c>
      <c r="F20" s="34" t="s">
        <v>90</v>
      </c>
      <c r="G20" s="35"/>
      <c r="H20" s="34"/>
      <c r="I20" s="36"/>
      <c r="J20" s="34"/>
      <c r="K20" s="33">
        <v>230.48</v>
      </c>
      <c r="L20" s="34" t="s">
        <v>88</v>
      </c>
      <c r="M20" s="35"/>
      <c r="N20" s="34"/>
      <c r="O20" s="36"/>
      <c r="P20" s="34"/>
      <c r="Q20" s="33">
        <v>215.68</v>
      </c>
      <c r="R20" s="34" t="s">
        <v>46</v>
      </c>
      <c r="S20" s="35"/>
      <c r="T20" s="34"/>
      <c r="U20" s="36"/>
      <c r="V20" s="34"/>
      <c r="W20" s="33">
        <v>139.63</v>
      </c>
      <c r="X20" s="34" t="s">
        <v>63</v>
      </c>
      <c r="Y20" s="35"/>
      <c r="Z20" s="34"/>
      <c r="AA20" s="36"/>
      <c r="AB20" s="34"/>
      <c r="AC20" s="33">
        <v>256.67</v>
      </c>
      <c r="AD20" s="34" t="s">
        <v>42</v>
      </c>
      <c r="AE20" s="35"/>
      <c r="AF20" s="34"/>
      <c r="AG20" s="36"/>
      <c r="AH20" s="37"/>
      <c r="AI20" s="33">
        <v>204.36</v>
      </c>
      <c r="AJ20" s="34" t="s">
        <v>91</v>
      </c>
      <c r="AK20" s="35"/>
      <c r="AL20" s="34"/>
      <c r="AM20" s="36"/>
      <c r="AN20" s="34"/>
      <c r="AO20" s="33">
        <v>230.7</v>
      </c>
      <c r="AP20" s="34" t="s">
        <v>60</v>
      </c>
      <c r="AQ20" s="35"/>
      <c r="AR20" s="34"/>
      <c r="AS20" s="36"/>
      <c r="AT20" s="34"/>
      <c r="AU20" s="33">
        <v>196.13</v>
      </c>
      <c r="AV20" s="34" t="s">
        <v>60</v>
      </c>
      <c r="AW20" s="35"/>
      <c r="AX20" s="34"/>
      <c r="AY20" s="36"/>
      <c r="AZ20" s="34"/>
      <c r="BA20" s="33">
        <v>185.05</v>
      </c>
      <c r="BB20" s="34" t="s">
        <v>92</v>
      </c>
      <c r="BC20" s="35"/>
      <c r="BD20" s="34"/>
      <c r="BE20" s="35"/>
      <c r="BF20" s="34"/>
    </row>
    <row r="21" spans="1:58" x14ac:dyDescent="0.15">
      <c r="A21" s="26" t="str">
        <f t="shared" si="0"/>
        <v xml:space="preserve">Progeny EXP2010 </v>
      </c>
      <c r="B21" s="26" t="str">
        <f t="shared" si="1"/>
        <v>RR</v>
      </c>
      <c r="C21" s="26" t="str">
        <f t="shared" si="2"/>
        <v>TRE</v>
      </c>
      <c r="D21" s="26" t="s">
        <v>93</v>
      </c>
      <c r="E21" s="38">
        <v>207.02</v>
      </c>
      <c r="F21" s="39" t="s">
        <v>90</v>
      </c>
      <c r="G21" s="40"/>
      <c r="H21" s="39"/>
      <c r="I21" s="41"/>
      <c r="J21" s="39"/>
      <c r="K21" s="38">
        <v>244.37</v>
      </c>
      <c r="L21" s="39" t="s">
        <v>78</v>
      </c>
      <c r="M21" s="40"/>
      <c r="N21" s="39"/>
      <c r="O21" s="41"/>
      <c r="P21" s="39"/>
      <c r="Q21" s="38">
        <v>198.26</v>
      </c>
      <c r="R21" s="39" t="s">
        <v>44</v>
      </c>
      <c r="S21" s="40"/>
      <c r="T21" s="39"/>
      <c r="U21" s="41"/>
      <c r="V21" s="39"/>
      <c r="W21" s="38">
        <v>161.41</v>
      </c>
      <c r="X21" s="39" t="s">
        <v>42</v>
      </c>
      <c r="Y21" s="40"/>
      <c r="Z21" s="39"/>
      <c r="AA21" s="41"/>
      <c r="AB21" s="39"/>
      <c r="AC21" s="38">
        <v>225.8</v>
      </c>
      <c r="AD21" s="39" t="s">
        <v>42</v>
      </c>
      <c r="AE21" s="40"/>
      <c r="AF21" s="39"/>
      <c r="AG21" s="41"/>
      <c r="AH21" s="31"/>
      <c r="AI21" s="38">
        <v>222.41</v>
      </c>
      <c r="AJ21" s="39" t="s">
        <v>63</v>
      </c>
      <c r="AK21" s="40"/>
      <c r="AL21" s="39"/>
      <c r="AM21" s="41"/>
      <c r="AN21" s="39"/>
      <c r="AO21" s="38">
        <v>221.44</v>
      </c>
      <c r="AP21" s="39" t="s">
        <v>49</v>
      </c>
      <c r="AQ21" s="40"/>
      <c r="AR21" s="39"/>
      <c r="AS21" s="41"/>
      <c r="AT21" s="39"/>
      <c r="AU21" s="38">
        <v>193.4</v>
      </c>
      <c r="AV21" s="39" t="s">
        <v>60</v>
      </c>
      <c r="AW21" s="40"/>
      <c r="AX21" s="39"/>
      <c r="AY21" s="41"/>
      <c r="AZ21" s="39"/>
      <c r="BA21" s="38">
        <v>189.04</v>
      </c>
      <c r="BB21" s="39" t="s">
        <v>92</v>
      </c>
      <c r="BC21" s="40"/>
      <c r="BD21" s="39"/>
      <c r="BE21" s="40"/>
      <c r="BF21" s="39"/>
    </row>
    <row r="22" spans="1:58" x14ac:dyDescent="0.15">
      <c r="A22" s="32" t="str">
        <f t="shared" si="0"/>
        <v xml:space="preserve">Spectrum  6228 </v>
      </c>
      <c r="B22" s="32" t="str">
        <f t="shared" si="1"/>
        <v>None</v>
      </c>
      <c r="C22" s="32" t="str">
        <f t="shared" si="2"/>
        <v>None</v>
      </c>
      <c r="D22" s="32" t="s">
        <v>94</v>
      </c>
      <c r="E22" s="33">
        <v>205.93</v>
      </c>
      <c r="F22" s="34" t="s">
        <v>73</v>
      </c>
      <c r="G22" s="35"/>
      <c r="H22" s="34"/>
      <c r="I22" s="36"/>
      <c r="J22" s="34"/>
      <c r="K22" s="33">
        <v>268.69</v>
      </c>
      <c r="L22" s="34" t="s">
        <v>44</v>
      </c>
      <c r="M22" s="35"/>
      <c r="N22" s="34"/>
      <c r="O22" s="36"/>
      <c r="P22" s="34"/>
      <c r="Q22" s="33">
        <v>167.93</v>
      </c>
      <c r="R22" s="34" t="s">
        <v>95</v>
      </c>
      <c r="S22" s="35"/>
      <c r="T22" s="34"/>
      <c r="U22" s="36"/>
      <c r="V22" s="34"/>
      <c r="W22" s="33">
        <v>130.16</v>
      </c>
      <c r="X22" s="34" t="s">
        <v>52</v>
      </c>
      <c r="Y22" s="35"/>
      <c r="Z22" s="34"/>
      <c r="AA22" s="36"/>
      <c r="AB22" s="34"/>
      <c r="AC22" s="33">
        <v>226.8</v>
      </c>
      <c r="AD22" s="34" t="s">
        <v>42</v>
      </c>
      <c r="AE22" s="35"/>
      <c r="AF22" s="34"/>
      <c r="AG22" s="36"/>
      <c r="AH22" s="37"/>
      <c r="AI22" s="33">
        <v>174.38</v>
      </c>
      <c r="AJ22" s="34" t="s">
        <v>96</v>
      </c>
      <c r="AK22" s="35"/>
      <c r="AL22" s="34"/>
      <c r="AM22" s="36"/>
      <c r="AN22" s="34"/>
      <c r="AO22" s="33">
        <v>236.09</v>
      </c>
      <c r="AP22" s="34" t="s">
        <v>44</v>
      </c>
      <c r="AQ22" s="35"/>
      <c r="AR22" s="34"/>
      <c r="AS22" s="36"/>
      <c r="AT22" s="34"/>
      <c r="AU22" s="33">
        <v>197.23</v>
      </c>
      <c r="AV22" s="34" t="s">
        <v>60</v>
      </c>
      <c r="AW22" s="35"/>
      <c r="AX22" s="34"/>
      <c r="AY22" s="36"/>
      <c r="AZ22" s="34"/>
      <c r="BA22" s="33">
        <v>246.13</v>
      </c>
      <c r="BB22" s="34" t="s">
        <v>55</v>
      </c>
      <c r="BC22" s="35"/>
      <c r="BD22" s="34"/>
      <c r="BE22" s="35"/>
      <c r="BF22" s="34"/>
    </row>
    <row r="23" spans="1:58" x14ac:dyDescent="0.15">
      <c r="A23" s="26" t="str">
        <f t="shared" si="0"/>
        <v xml:space="preserve">Dyna-Gro D53VC33 </v>
      </c>
      <c r="B23" s="26" t="str">
        <f t="shared" si="1"/>
        <v>RR</v>
      </c>
      <c r="C23" s="26" t="str">
        <f t="shared" si="2"/>
        <v>VT2P</v>
      </c>
      <c r="D23" s="26" t="s">
        <v>97</v>
      </c>
      <c r="E23" s="38">
        <v>205.5</v>
      </c>
      <c r="F23" s="39" t="s">
        <v>73</v>
      </c>
      <c r="G23" s="40"/>
      <c r="H23" s="39"/>
      <c r="I23" s="41"/>
      <c r="J23" s="39"/>
      <c r="K23" s="38">
        <v>286.74</v>
      </c>
      <c r="L23" s="39" t="s">
        <v>42</v>
      </c>
      <c r="M23" s="40"/>
      <c r="N23" s="39"/>
      <c r="O23" s="41"/>
      <c r="P23" s="39"/>
      <c r="Q23" s="38">
        <v>191.76</v>
      </c>
      <c r="R23" s="39" t="s">
        <v>54</v>
      </c>
      <c r="S23" s="40"/>
      <c r="T23" s="39"/>
      <c r="U23" s="41"/>
      <c r="V23" s="39"/>
      <c r="W23" s="38">
        <v>128.07</v>
      </c>
      <c r="X23" s="39" t="s">
        <v>78</v>
      </c>
      <c r="Y23" s="40"/>
      <c r="Z23" s="39"/>
      <c r="AA23" s="41"/>
      <c r="AB23" s="39"/>
      <c r="AC23" s="38">
        <v>232.15</v>
      </c>
      <c r="AD23" s="39" t="s">
        <v>42</v>
      </c>
      <c r="AE23" s="40"/>
      <c r="AF23" s="39"/>
      <c r="AG23" s="41"/>
      <c r="AH23" s="31"/>
      <c r="AI23" s="38">
        <v>181.04</v>
      </c>
      <c r="AJ23" s="39" t="s">
        <v>98</v>
      </c>
      <c r="AK23" s="40"/>
      <c r="AL23" s="39"/>
      <c r="AM23" s="41"/>
      <c r="AN23" s="39"/>
      <c r="AO23" s="38">
        <v>220.62</v>
      </c>
      <c r="AP23" s="39" t="s">
        <v>49</v>
      </c>
      <c r="AQ23" s="40"/>
      <c r="AR23" s="39"/>
      <c r="AS23" s="41"/>
      <c r="AT23" s="39"/>
      <c r="AU23" s="38">
        <v>198.11</v>
      </c>
      <c r="AV23" s="39" t="s">
        <v>60</v>
      </c>
      <c r="AW23" s="40"/>
      <c r="AX23" s="39"/>
      <c r="AY23" s="41"/>
      <c r="AZ23" s="39"/>
      <c r="BA23" s="38">
        <v>205.49</v>
      </c>
      <c r="BB23" s="39" t="s">
        <v>88</v>
      </c>
      <c r="BC23" s="40"/>
      <c r="BD23" s="39"/>
      <c r="BE23" s="40"/>
      <c r="BF23" s="39"/>
    </row>
    <row r="24" spans="1:58" x14ac:dyDescent="0.15">
      <c r="A24" s="32" t="str">
        <f t="shared" si="0"/>
        <v xml:space="preserve">Armor A1029 </v>
      </c>
      <c r="B24" s="32" t="str">
        <f t="shared" si="1"/>
        <v>RR</v>
      </c>
      <c r="C24" s="32" t="str">
        <f t="shared" si="2"/>
        <v>VT2P</v>
      </c>
      <c r="D24" s="32" t="s">
        <v>99</v>
      </c>
      <c r="E24" s="33">
        <v>203.97</v>
      </c>
      <c r="F24" s="34" t="s">
        <v>91</v>
      </c>
      <c r="G24" s="35"/>
      <c r="H24" s="34"/>
      <c r="I24" s="36"/>
      <c r="J24" s="34"/>
      <c r="K24" s="33">
        <v>234.5</v>
      </c>
      <c r="L24" s="34" t="s">
        <v>57</v>
      </c>
      <c r="M24" s="35"/>
      <c r="N24" s="34"/>
      <c r="O24" s="36"/>
      <c r="P24" s="34"/>
      <c r="Q24" s="33">
        <v>202.87</v>
      </c>
      <c r="R24" s="34" t="s">
        <v>44</v>
      </c>
      <c r="S24" s="35"/>
      <c r="T24" s="34"/>
      <c r="U24" s="36"/>
      <c r="V24" s="34"/>
      <c r="W24" s="33">
        <v>147.97999999999999</v>
      </c>
      <c r="X24" s="34" t="s">
        <v>59</v>
      </c>
      <c r="Y24" s="35"/>
      <c r="Z24" s="34"/>
      <c r="AA24" s="36"/>
      <c r="AB24" s="34"/>
      <c r="AC24" s="33">
        <v>227.52</v>
      </c>
      <c r="AD24" s="34" t="s">
        <v>42</v>
      </c>
      <c r="AE24" s="35"/>
      <c r="AF24" s="34"/>
      <c r="AG24" s="36"/>
      <c r="AH24" s="37"/>
      <c r="AI24" s="33">
        <v>200.12</v>
      </c>
      <c r="AJ24" s="34" t="s">
        <v>100</v>
      </c>
      <c r="AK24" s="35"/>
      <c r="AL24" s="34"/>
      <c r="AM24" s="36"/>
      <c r="AN24" s="34"/>
      <c r="AO24" s="33">
        <v>234.91</v>
      </c>
      <c r="AP24" s="34" t="s">
        <v>44</v>
      </c>
      <c r="AQ24" s="35"/>
      <c r="AR24" s="34"/>
      <c r="AS24" s="36"/>
      <c r="AT24" s="34"/>
      <c r="AU24" s="33">
        <v>190.97</v>
      </c>
      <c r="AV24" s="34" t="s">
        <v>49</v>
      </c>
      <c r="AW24" s="35"/>
      <c r="AX24" s="34"/>
      <c r="AY24" s="36"/>
      <c r="AZ24" s="34"/>
      <c r="BA24" s="33">
        <v>180.66</v>
      </c>
      <c r="BB24" s="34" t="s">
        <v>92</v>
      </c>
      <c r="BC24" s="35"/>
      <c r="BD24" s="34"/>
      <c r="BE24" s="35"/>
      <c r="BF24" s="34"/>
    </row>
    <row r="25" spans="1:58" x14ac:dyDescent="0.15">
      <c r="A25" s="26" t="str">
        <f t="shared" si="0"/>
        <v xml:space="preserve">Warren Seed DS 5371  </v>
      </c>
      <c r="B25" s="26" t="str">
        <f t="shared" si="1"/>
        <v>RR, LL</v>
      </c>
      <c r="C25" s="26" t="str">
        <f t="shared" si="2"/>
        <v>YGCB, HX1</v>
      </c>
      <c r="D25" s="26" t="s">
        <v>101</v>
      </c>
      <c r="E25" s="38">
        <v>202.15</v>
      </c>
      <c r="F25" s="39" t="s">
        <v>102</v>
      </c>
      <c r="G25" s="40"/>
      <c r="H25" s="39"/>
      <c r="I25" s="41"/>
      <c r="J25" s="39"/>
      <c r="K25" s="38">
        <v>246.51</v>
      </c>
      <c r="L25" s="39" t="s">
        <v>52</v>
      </c>
      <c r="M25" s="40"/>
      <c r="N25" s="39"/>
      <c r="O25" s="41"/>
      <c r="P25" s="39"/>
      <c r="Q25" s="38">
        <v>173.76</v>
      </c>
      <c r="R25" s="39" t="s">
        <v>103</v>
      </c>
      <c r="S25" s="40"/>
      <c r="T25" s="39"/>
      <c r="U25" s="41"/>
      <c r="V25" s="39"/>
      <c r="W25" s="38">
        <v>106.56</v>
      </c>
      <c r="X25" s="39" t="s">
        <v>104</v>
      </c>
      <c r="Y25" s="40"/>
      <c r="Z25" s="39"/>
      <c r="AA25" s="41"/>
      <c r="AB25" s="39"/>
      <c r="AC25" s="38">
        <v>252.97</v>
      </c>
      <c r="AD25" s="39" t="s">
        <v>42</v>
      </c>
      <c r="AE25" s="40"/>
      <c r="AF25" s="39"/>
      <c r="AG25" s="41"/>
      <c r="AH25" s="31"/>
      <c r="AI25" s="38">
        <v>204.24</v>
      </c>
      <c r="AJ25" s="39" t="s">
        <v>91</v>
      </c>
      <c r="AK25" s="40"/>
      <c r="AL25" s="39"/>
      <c r="AM25" s="41"/>
      <c r="AN25" s="39"/>
      <c r="AO25" s="38">
        <v>234</v>
      </c>
      <c r="AP25" s="39" t="s">
        <v>59</v>
      </c>
      <c r="AQ25" s="40"/>
      <c r="AR25" s="39"/>
      <c r="AS25" s="41"/>
      <c r="AT25" s="39"/>
      <c r="AU25" s="38">
        <v>205.56</v>
      </c>
      <c r="AV25" s="39" t="s">
        <v>43</v>
      </c>
      <c r="AW25" s="40"/>
      <c r="AX25" s="39"/>
      <c r="AY25" s="41"/>
      <c r="AZ25" s="39"/>
      <c r="BA25" s="38">
        <v>197</v>
      </c>
      <c r="BB25" s="39" t="s">
        <v>73</v>
      </c>
      <c r="BC25" s="40"/>
      <c r="BD25" s="39"/>
      <c r="BE25" s="40"/>
      <c r="BF25" s="39"/>
    </row>
    <row r="26" spans="1:58" x14ac:dyDescent="0.15">
      <c r="A26" s="32" t="str">
        <f t="shared" si="0"/>
        <v>Caverndale Farms CF 794 VIP 3111 </v>
      </c>
      <c r="B26" s="32" t="str">
        <f t="shared" si="1"/>
        <v>GT, LL</v>
      </c>
      <c r="C26" s="32" t="str">
        <f t="shared" si="2"/>
        <v>A4</v>
      </c>
      <c r="D26" s="32" t="s">
        <v>105</v>
      </c>
      <c r="E26" s="33">
        <v>198.24</v>
      </c>
      <c r="F26" s="34" t="s">
        <v>106</v>
      </c>
      <c r="G26" s="35">
        <v>206.1</v>
      </c>
      <c r="H26" s="34" t="s">
        <v>107</v>
      </c>
      <c r="I26" s="36"/>
      <c r="J26" s="34"/>
      <c r="K26" s="33">
        <v>247.95</v>
      </c>
      <c r="L26" s="34" t="s">
        <v>52</v>
      </c>
      <c r="M26" s="35">
        <v>246.5</v>
      </c>
      <c r="N26" s="34" t="s">
        <v>64</v>
      </c>
      <c r="O26" s="36"/>
      <c r="P26" s="34"/>
      <c r="Q26" s="33">
        <v>190.09</v>
      </c>
      <c r="R26" s="34" t="s">
        <v>49</v>
      </c>
      <c r="S26" s="35">
        <v>190.09</v>
      </c>
      <c r="T26" s="34" t="s">
        <v>42</v>
      </c>
      <c r="U26" s="36"/>
      <c r="V26" s="34"/>
      <c r="W26" s="33">
        <v>106.67</v>
      </c>
      <c r="X26" s="34" t="s">
        <v>104</v>
      </c>
      <c r="Y26" s="35">
        <v>141.38999999999999</v>
      </c>
      <c r="Z26" s="34" t="s">
        <v>42</v>
      </c>
      <c r="AA26" s="36"/>
      <c r="AB26" s="34"/>
      <c r="AC26" s="33">
        <v>232.98</v>
      </c>
      <c r="AD26" s="34" t="s">
        <v>42</v>
      </c>
      <c r="AE26" s="35"/>
      <c r="AF26" s="34"/>
      <c r="AG26" s="36"/>
      <c r="AH26" s="37"/>
      <c r="AI26" s="33">
        <v>214.42</v>
      </c>
      <c r="AJ26" s="34" t="s">
        <v>79</v>
      </c>
      <c r="AK26" s="35">
        <v>226.94</v>
      </c>
      <c r="AL26" s="34" t="s">
        <v>48</v>
      </c>
      <c r="AM26" s="36"/>
      <c r="AN26" s="34"/>
      <c r="AO26" s="33">
        <v>231.46</v>
      </c>
      <c r="AP26" s="34" t="s">
        <v>60</v>
      </c>
      <c r="AQ26" s="35">
        <v>230.87</v>
      </c>
      <c r="AR26" s="34" t="s">
        <v>55</v>
      </c>
      <c r="AS26" s="36"/>
      <c r="AT26" s="34"/>
      <c r="AU26" s="33">
        <v>186.37</v>
      </c>
      <c r="AV26" s="34" t="s">
        <v>103</v>
      </c>
      <c r="AW26" s="35">
        <v>203.46</v>
      </c>
      <c r="AX26" s="34" t="s">
        <v>84</v>
      </c>
      <c r="AY26" s="36"/>
      <c r="AZ26" s="34"/>
      <c r="BA26" s="33">
        <v>175.96</v>
      </c>
      <c r="BB26" s="34" t="s">
        <v>85</v>
      </c>
      <c r="BC26" s="35">
        <v>175.96</v>
      </c>
      <c r="BD26" s="34" t="s">
        <v>64</v>
      </c>
      <c r="BE26" s="35"/>
      <c r="BF26" s="34"/>
    </row>
    <row r="27" spans="1:58" x14ac:dyDescent="0.15">
      <c r="A27" s="26" t="str">
        <f t="shared" si="0"/>
        <v>Dekalb DKC60-80 RIB GENVT2P</v>
      </c>
      <c r="B27" s="26" t="str">
        <f t="shared" si="1"/>
        <v>RR</v>
      </c>
      <c r="C27" s="26" t="str">
        <f t="shared" si="2"/>
        <v>VT2P</v>
      </c>
      <c r="D27" s="26" t="s">
        <v>108</v>
      </c>
      <c r="E27" s="38">
        <v>196.6</v>
      </c>
      <c r="F27" s="39" t="s">
        <v>109</v>
      </c>
      <c r="G27" s="40"/>
      <c r="H27" s="39"/>
      <c r="I27" s="41"/>
      <c r="J27" s="39"/>
      <c r="K27" s="38">
        <v>215.18</v>
      </c>
      <c r="L27" s="39" t="s">
        <v>92</v>
      </c>
      <c r="M27" s="40"/>
      <c r="N27" s="39"/>
      <c r="O27" s="41"/>
      <c r="P27" s="39"/>
      <c r="Q27" s="38">
        <v>205.42</v>
      </c>
      <c r="R27" s="39" t="s">
        <v>43</v>
      </c>
      <c r="S27" s="40"/>
      <c r="T27" s="39"/>
      <c r="U27" s="41"/>
      <c r="V27" s="39"/>
      <c r="W27" s="38">
        <v>120.42</v>
      </c>
      <c r="X27" s="39" t="s">
        <v>67</v>
      </c>
      <c r="Y27" s="40"/>
      <c r="Z27" s="39"/>
      <c r="AA27" s="41"/>
      <c r="AB27" s="39"/>
      <c r="AC27" s="38">
        <v>240.81</v>
      </c>
      <c r="AD27" s="39" t="s">
        <v>42</v>
      </c>
      <c r="AE27" s="40"/>
      <c r="AF27" s="39"/>
      <c r="AG27" s="41"/>
      <c r="AH27" s="31"/>
      <c r="AI27" s="38">
        <v>212.61</v>
      </c>
      <c r="AJ27" s="39" t="s">
        <v>80</v>
      </c>
      <c r="AK27" s="40"/>
      <c r="AL27" s="39"/>
      <c r="AM27" s="41"/>
      <c r="AN27" s="39"/>
      <c r="AO27" s="38">
        <v>210.21</v>
      </c>
      <c r="AP27" s="39" t="s">
        <v>110</v>
      </c>
      <c r="AQ27" s="40"/>
      <c r="AR27" s="39"/>
      <c r="AS27" s="41"/>
      <c r="AT27" s="39"/>
      <c r="AU27" s="38">
        <v>196.73</v>
      </c>
      <c r="AV27" s="39" t="s">
        <v>60</v>
      </c>
      <c r="AW27" s="40"/>
      <c r="AX27" s="39"/>
      <c r="AY27" s="41"/>
      <c r="AZ27" s="39"/>
      <c r="BA27" s="38">
        <v>171.4</v>
      </c>
      <c r="BB27" s="39" t="s">
        <v>82</v>
      </c>
      <c r="BC27" s="40"/>
      <c r="BD27" s="39"/>
      <c r="BE27" s="40"/>
      <c r="BF27" s="39"/>
    </row>
    <row r="28" spans="1:58" x14ac:dyDescent="0.15">
      <c r="A28" s="32" t="str">
        <f t="shared" si="0"/>
        <v xml:space="preserve">Progeny EXP1913 </v>
      </c>
      <c r="B28" s="32" t="str">
        <f t="shared" si="1"/>
        <v>RR</v>
      </c>
      <c r="C28" s="32" t="str">
        <f t="shared" si="2"/>
        <v>VT2P</v>
      </c>
      <c r="D28" s="32" t="s">
        <v>111</v>
      </c>
      <c r="E28" s="33">
        <v>196.57</v>
      </c>
      <c r="F28" s="34" t="s">
        <v>109</v>
      </c>
      <c r="G28" s="35">
        <v>210.92</v>
      </c>
      <c r="H28" s="34" t="s">
        <v>112</v>
      </c>
      <c r="I28" s="36"/>
      <c r="J28" s="34"/>
      <c r="K28" s="33">
        <v>232.78</v>
      </c>
      <c r="L28" s="34" t="s">
        <v>57</v>
      </c>
      <c r="M28" s="35">
        <v>249.51</v>
      </c>
      <c r="N28" s="34" t="s">
        <v>55</v>
      </c>
      <c r="O28" s="36"/>
      <c r="P28" s="34"/>
      <c r="Q28" s="33">
        <v>183.4</v>
      </c>
      <c r="R28" s="34" t="s">
        <v>58</v>
      </c>
      <c r="S28" s="35">
        <v>183.4</v>
      </c>
      <c r="T28" s="34" t="s">
        <v>42</v>
      </c>
      <c r="U28" s="36"/>
      <c r="V28" s="34"/>
      <c r="W28" s="33">
        <v>135.94</v>
      </c>
      <c r="X28" s="34" t="s">
        <v>52</v>
      </c>
      <c r="Y28" s="35">
        <v>150.44999999999999</v>
      </c>
      <c r="Z28" s="34" t="s">
        <v>42</v>
      </c>
      <c r="AA28" s="36"/>
      <c r="AB28" s="34"/>
      <c r="AC28" s="33">
        <v>217.36</v>
      </c>
      <c r="AD28" s="34" t="s">
        <v>42</v>
      </c>
      <c r="AE28" s="35"/>
      <c r="AF28" s="34"/>
      <c r="AG28" s="36"/>
      <c r="AH28" s="37"/>
      <c r="AI28" s="33">
        <v>196.39</v>
      </c>
      <c r="AJ28" s="34" t="s">
        <v>106</v>
      </c>
      <c r="AK28" s="35">
        <v>225.72</v>
      </c>
      <c r="AL28" s="34" t="s">
        <v>53</v>
      </c>
      <c r="AM28" s="36"/>
      <c r="AN28" s="34"/>
      <c r="AO28" s="33">
        <v>220.05</v>
      </c>
      <c r="AP28" s="34" t="s">
        <v>49</v>
      </c>
      <c r="AQ28" s="35">
        <v>222.17</v>
      </c>
      <c r="AR28" s="34" t="s">
        <v>113</v>
      </c>
      <c r="AS28" s="36"/>
      <c r="AT28" s="34"/>
      <c r="AU28" s="33">
        <v>181.21</v>
      </c>
      <c r="AV28" s="34" t="s">
        <v>110</v>
      </c>
      <c r="AW28" s="35">
        <v>210.47</v>
      </c>
      <c r="AX28" s="34" t="s">
        <v>75</v>
      </c>
      <c r="AY28" s="36"/>
      <c r="AZ28" s="34"/>
      <c r="BA28" s="33">
        <v>205.38</v>
      </c>
      <c r="BB28" s="34" t="s">
        <v>88</v>
      </c>
      <c r="BC28" s="35">
        <v>205.38</v>
      </c>
      <c r="BD28" s="34" t="s">
        <v>55</v>
      </c>
      <c r="BE28" s="35"/>
      <c r="BF28" s="34"/>
    </row>
    <row r="29" spans="1:58" x14ac:dyDescent="0.15">
      <c r="A29" s="26" t="str">
        <f t="shared" si="0"/>
        <v>Caverndale Farms CF 753 GTCBLL</v>
      </c>
      <c r="B29" s="26" t="str">
        <f t="shared" si="1"/>
        <v>GT, LL</v>
      </c>
      <c r="C29" s="26" t="str">
        <f t="shared" si="2"/>
        <v xml:space="preserve">CB </v>
      </c>
      <c r="D29" s="26" t="s">
        <v>114</v>
      </c>
      <c r="E29" s="38">
        <v>193.04</v>
      </c>
      <c r="F29" s="39" t="s">
        <v>115</v>
      </c>
      <c r="G29" s="40">
        <v>199.34</v>
      </c>
      <c r="H29" s="39" t="s">
        <v>116</v>
      </c>
      <c r="I29" s="41">
        <v>193.28</v>
      </c>
      <c r="J29" s="39" t="s">
        <v>113</v>
      </c>
      <c r="K29" s="38">
        <v>196.33</v>
      </c>
      <c r="L29" s="39" t="s">
        <v>82</v>
      </c>
      <c r="M29" s="40">
        <v>219.4</v>
      </c>
      <c r="N29" s="39" t="s">
        <v>117</v>
      </c>
      <c r="O29" s="41">
        <v>215.95</v>
      </c>
      <c r="P29" s="39" t="s">
        <v>62</v>
      </c>
      <c r="Q29" s="38">
        <v>161.33000000000001</v>
      </c>
      <c r="R29" s="39" t="s">
        <v>116</v>
      </c>
      <c r="S29" s="40">
        <v>161.33000000000001</v>
      </c>
      <c r="T29" s="39" t="s">
        <v>42</v>
      </c>
      <c r="U29" s="41">
        <v>161.33000000000001</v>
      </c>
      <c r="V29" s="39" t="s">
        <v>42</v>
      </c>
      <c r="W29" s="38">
        <v>145.71</v>
      </c>
      <c r="X29" s="39" t="s">
        <v>60</v>
      </c>
      <c r="Y29" s="40">
        <v>167.15</v>
      </c>
      <c r="Z29" s="39" t="s">
        <v>42</v>
      </c>
      <c r="AA29" s="41">
        <v>165.79</v>
      </c>
      <c r="AB29" s="39" t="s">
        <v>42</v>
      </c>
      <c r="AC29" s="38">
        <v>219.91</v>
      </c>
      <c r="AD29" s="39" t="s">
        <v>42</v>
      </c>
      <c r="AE29" s="40"/>
      <c r="AF29" s="39"/>
      <c r="AG29" s="41"/>
      <c r="AH29" s="31"/>
      <c r="AI29" s="38">
        <v>191.08</v>
      </c>
      <c r="AJ29" s="39" t="s">
        <v>109</v>
      </c>
      <c r="AK29" s="40">
        <v>200.19</v>
      </c>
      <c r="AL29" s="39" t="s">
        <v>118</v>
      </c>
      <c r="AM29" s="41">
        <v>209.78</v>
      </c>
      <c r="AN29" s="39" t="s">
        <v>84</v>
      </c>
      <c r="AO29" s="38">
        <v>211.14</v>
      </c>
      <c r="AP29" s="39" t="s">
        <v>67</v>
      </c>
      <c r="AQ29" s="40">
        <v>201.85</v>
      </c>
      <c r="AR29" s="39" t="s">
        <v>117</v>
      </c>
      <c r="AS29" s="41">
        <v>197.68</v>
      </c>
      <c r="AT29" s="39" t="s">
        <v>84</v>
      </c>
      <c r="AU29" s="38">
        <v>167.6</v>
      </c>
      <c r="AV29" s="39" t="s">
        <v>119</v>
      </c>
      <c r="AW29" s="40">
        <v>196.84</v>
      </c>
      <c r="AX29" s="39" t="s">
        <v>84</v>
      </c>
      <c r="AY29" s="41">
        <v>193.09</v>
      </c>
      <c r="AZ29" s="39" t="s">
        <v>62</v>
      </c>
      <c r="BA29" s="38">
        <v>240.91</v>
      </c>
      <c r="BB29" s="39" t="s">
        <v>65</v>
      </c>
      <c r="BC29" s="40">
        <v>240.91</v>
      </c>
      <c r="BD29" s="39" t="s">
        <v>46</v>
      </c>
      <c r="BE29" s="40">
        <v>198.8</v>
      </c>
      <c r="BF29" s="39" t="s">
        <v>62</v>
      </c>
    </row>
    <row r="30" spans="1:58" x14ac:dyDescent="0.15">
      <c r="A30" s="32" t="str">
        <f t="shared" si="0"/>
        <v>LG Seeds LG62C35 VT2Pro</v>
      </c>
      <c r="B30" s="32" t="str">
        <f t="shared" si="1"/>
        <v>RR</v>
      </c>
      <c r="C30" s="32" t="str">
        <f t="shared" si="2"/>
        <v>VT2P </v>
      </c>
      <c r="D30" s="32" t="s">
        <v>120</v>
      </c>
      <c r="E30" s="33">
        <v>191.67</v>
      </c>
      <c r="F30" s="34" t="s">
        <v>121</v>
      </c>
      <c r="G30" s="35">
        <v>203.23</v>
      </c>
      <c r="H30" s="34" t="s">
        <v>107</v>
      </c>
      <c r="I30" s="36"/>
      <c r="J30" s="34"/>
      <c r="K30" s="33">
        <v>223.8</v>
      </c>
      <c r="L30" s="34" t="s">
        <v>73</v>
      </c>
      <c r="M30" s="35">
        <v>241.64</v>
      </c>
      <c r="N30" s="34" t="s">
        <v>48</v>
      </c>
      <c r="O30" s="36"/>
      <c r="P30" s="34"/>
      <c r="Q30" s="33">
        <v>183.68</v>
      </c>
      <c r="R30" s="34" t="s">
        <v>58</v>
      </c>
      <c r="S30" s="35">
        <v>183.68</v>
      </c>
      <c r="T30" s="34" t="s">
        <v>42</v>
      </c>
      <c r="U30" s="36"/>
      <c r="V30" s="34"/>
      <c r="W30" s="33">
        <v>124.18</v>
      </c>
      <c r="X30" s="34" t="s">
        <v>122</v>
      </c>
      <c r="Y30" s="35">
        <v>157.88999999999999</v>
      </c>
      <c r="Z30" s="34" t="s">
        <v>42</v>
      </c>
      <c r="AA30" s="36"/>
      <c r="AB30" s="34"/>
      <c r="AC30" s="33">
        <v>236.08</v>
      </c>
      <c r="AD30" s="34" t="s">
        <v>42</v>
      </c>
      <c r="AE30" s="35"/>
      <c r="AF30" s="34"/>
      <c r="AG30" s="36"/>
      <c r="AH30" s="37"/>
      <c r="AI30" s="33">
        <v>192.01</v>
      </c>
      <c r="AJ30" s="34" t="s">
        <v>109</v>
      </c>
      <c r="AK30" s="35">
        <v>214.47</v>
      </c>
      <c r="AL30" s="34" t="s">
        <v>123</v>
      </c>
      <c r="AM30" s="36"/>
      <c r="AN30" s="34"/>
      <c r="AO30" s="33">
        <v>230.78</v>
      </c>
      <c r="AP30" s="34" t="s">
        <v>60</v>
      </c>
      <c r="AQ30" s="35">
        <v>230.02</v>
      </c>
      <c r="AR30" s="34" t="s">
        <v>55</v>
      </c>
      <c r="AS30" s="36"/>
      <c r="AT30" s="34"/>
      <c r="AU30" s="33">
        <v>174.06</v>
      </c>
      <c r="AV30" s="34" t="s">
        <v>124</v>
      </c>
      <c r="AW30" s="35">
        <v>200.36</v>
      </c>
      <c r="AX30" s="34" t="s">
        <v>84</v>
      </c>
      <c r="AY30" s="36"/>
      <c r="AZ30" s="34"/>
      <c r="BA30" s="33">
        <v>168.77</v>
      </c>
      <c r="BB30" s="34" t="s">
        <v>82</v>
      </c>
      <c r="BC30" s="35">
        <v>168.77</v>
      </c>
      <c r="BD30" s="34" t="s">
        <v>113</v>
      </c>
      <c r="BE30" s="35"/>
      <c r="BF30" s="34"/>
    </row>
    <row r="31" spans="1:58" x14ac:dyDescent="0.15">
      <c r="A31" s="26" t="str">
        <f t="shared" si="0"/>
        <v xml:space="preserve">Dyna-Gro D50VC30 </v>
      </c>
      <c r="B31" s="26" t="str">
        <f t="shared" si="1"/>
        <v>RR</v>
      </c>
      <c r="C31" s="26" t="str">
        <f t="shared" si="2"/>
        <v>VT2P</v>
      </c>
      <c r="D31" s="26" t="s">
        <v>125</v>
      </c>
      <c r="E31" s="38">
        <v>189.26</v>
      </c>
      <c r="F31" s="39" t="s">
        <v>126</v>
      </c>
      <c r="G31" s="40">
        <v>208.89</v>
      </c>
      <c r="H31" s="39" t="s">
        <v>95</v>
      </c>
      <c r="I31" s="41">
        <v>205.66</v>
      </c>
      <c r="J31" s="39" t="s">
        <v>84</v>
      </c>
      <c r="K31" s="38">
        <v>233.41</v>
      </c>
      <c r="L31" s="39" t="s">
        <v>57</v>
      </c>
      <c r="M31" s="40">
        <v>251.29</v>
      </c>
      <c r="N31" s="39" t="s">
        <v>55</v>
      </c>
      <c r="O31" s="41">
        <v>247.68</v>
      </c>
      <c r="P31" s="39" t="s">
        <v>42</v>
      </c>
      <c r="Q31" s="38">
        <v>162.85</v>
      </c>
      <c r="R31" s="39" t="s">
        <v>107</v>
      </c>
      <c r="S31" s="40">
        <v>162.85</v>
      </c>
      <c r="T31" s="39" t="s">
        <v>42</v>
      </c>
      <c r="U31" s="41">
        <v>162.85</v>
      </c>
      <c r="V31" s="39" t="s">
        <v>42</v>
      </c>
      <c r="W31" s="38">
        <v>112.35</v>
      </c>
      <c r="X31" s="39" t="s">
        <v>74</v>
      </c>
      <c r="Y31" s="40">
        <v>146.35</v>
      </c>
      <c r="Z31" s="39" t="s">
        <v>42</v>
      </c>
      <c r="AA31" s="41">
        <v>153.78</v>
      </c>
      <c r="AB31" s="39" t="s">
        <v>42</v>
      </c>
      <c r="AC31" s="38">
        <v>244.06</v>
      </c>
      <c r="AD31" s="39" t="s">
        <v>42</v>
      </c>
      <c r="AE31" s="40"/>
      <c r="AF31" s="39"/>
      <c r="AG31" s="41"/>
      <c r="AH31" s="31"/>
      <c r="AI31" s="38">
        <v>182.69</v>
      </c>
      <c r="AJ31" s="39" t="s">
        <v>127</v>
      </c>
      <c r="AK31" s="40">
        <v>223.39</v>
      </c>
      <c r="AL31" s="39" t="s">
        <v>53</v>
      </c>
      <c r="AM31" s="41">
        <v>228.19</v>
      </c>
      <c r="AN31" s="39" t="s">
        <v>75</v>
      </c>
      <c r="AO31" s="38">
        <v>214.69</v>
      </c>
      <c r="AP31" s="39" t="s">
        <v>122</v>
      </c>
      <c r="AQ31" s="40">
        <v>229.56</v>
      </c>
      <c r="AR31" s="39" t="s">
        <v>64</v>
      </c>
      <c r="AS31" s="41">
        <v>222.73</v>
      </c>
      <c r="AT31" s="39" t="s">
        <v>62</v>
      </c>
      <c r="AU31" s="38">
        <v>161.24</v>
      </c>
      <c r="AV31" s="39" t="s">
        <v>128</v>
      </c>
      <c r="AW31" s="40">
        <v>208.05</v>
      </c>
      <c r="AX31" s="39" t="s">
        <v>75</v>
      </c>
      <c r="AY31" s="41">
        <v>201.28</v>
      </c>
      <c r="AZ31" s="39" t="s">
        <v>62</v>
      </c>
      <c r="BA31" s="38">
        <v>202.76</v>
      </c>
      <c r="BB31" s="39" t="s">
        <v>88</v>
      </c>
      <c r="BC31" s="40">
        <v>202.76</v>
      </c>
      <c r="BD31" s="39" t="s">
        <v>55</v>
      </c>
      <c r="BE31" s="40">
        <v>187.54</v>
      </c>
      <c r="BF31" s="39" t="s">
        <v>62</v>
      </c>
    </row>
    <row r="32" spans="1:58" x14ac:dyDescent="0.15">
      <c r="A32" s="32" t="str">
        <f t="shared" si="0"/>
        <v>Progeny PGY 2008  VT2P</v>
      </c>
      <c r="B32" s="32" t="str">
        <f t="shared" si="1"/>
        <v>RR</v>
      </c>
      <c r="C32" s="32" t="str">
        <f t="shared" si="2"/>
        <v>VT2P</v>
      </c>
      <c r="D32" s="32" t="s">
        <v>129</v>
      </c>
      <c r="E32" s="33">
        <v>182.35</v>
      </c>
      <c r="F32" s="34" t="s">
        <v>130</v>
      </c>
      <c r="G32" s="42"/>
      <c r="H32" s="34"/>
      <c r="I32" s="43"/>
      <c r="J32" s="34"/>
      <c r="K32" s="33">
        <v>202.55</v>
      </c>
      <c r="L32" s="34" t="s">
        <v>131</v>
      </c>
      <c r="M32" s="42"/>
      <c r="N32" s="34"/>
      <c r="O32" s="43"/>
      <c r="P32" s="34"/>
      <c r="Q32" s="33">
        <v>181.02</v>
      </c>
      <c r="R32" s="34" t="s">
        <v>58</v>
      </c>
      <c r="S32" s="42"/>
      <c r="T32" s="34"/>
      <c r="U32" s="43"/>
      <c r="V32" s="34"/>
      <c r="W32" s="33">
        <v>114.7</v>
      </c>
      <c r="X32" s="34" t="s">
        <v>110</v>
      </c>
      <c r="Y32" s="42"/>
      <c r="Z32" s="34"/>
      <c r="AA32" s="43"/>
      <c r="AB32" s="34"/>
      <c r="AC32" s="33">
        <v>225.75</v>
      </c>
      <c r="AD32" s="34" t="s">
        <v>42</v>
      </c>
      <c r="AE32" s="42"/>
      <c r="AF32" s="34"/>
      <c r="AG32" s="43"/>
      <c r="AH32" s="37"/>
      <c r="AI32" s="33">
        <v>194.13</v>
      </c>
      <c r="AJ32" s="34" t="s">
        <v>109</v>
      </c>
      <c r="AK32" s="42"/>
      <c r="AL32" s="34"/>
      <c r="AM32" s="43"/>
      <c r="AN32" s="34"/>
      <c r="AO32" s="33">
        <v>192.39</v>
      </c>
      <c r="AP32" s="34" t="s">
        <v>104</v>
      </c>
      <c r="AQ32" s="42"/>
      <c r="AR32" s="34"/>
      <c r="AS32" s="43"/>
      <c r="AT32" s="34"/>
      <c r="AU32" s="33">
        <v>173.86</v>
      </c>
      <c r="AV32" s="34" t="s">
        <v>124</v>
      </c>
      <c r="AW32" s="42"/>
      <c r="AX32" s="34"/>
      <c r="AY32" s="43"/>
      <c r="AZ32" s="34"/>
      <c r="BA32" s="33">
        <v>174.38</v>
      </c>
      <c r="BB32" s="34" t="s">
        <v>131</v>
      </c>
      <c r="BC32" s="42"/>
      <c r="BD32" s="34"/>
      <c r="BE32" s="42"/>
      <c r="BF32" s="34"/>
    </row>
    <row r="33" spans="1:58" x14ac:dyDescent="0.15">
      <c r="A33" s="44" t="s">
        <v>132</v>
      </c>
      <c r="B33" s="44"/>
      <c r="C33" s="44"/>
      <c r="D33" s="44"/>
      <c r="E33" s="45">
        <v>208.37</v>
      </c>
      <c r="F33" s="46"/>
      <c r="G33" s="47">
        <v>217.09</v>
      </c>
      <c r="H33" s="47"/>
      <c r="I33" s="47">
        <v>210.87</v>
      </c>
      <c r="J33" s="48"/>
      <c r="K33" s="45">
        <v>243.55</v>
      </c>
      <c r="L33" s="46"/>
      <c r="M33" s="47">
        <v>251.52</v>
      </c>
      <c r="N33" s="47"/>
      <c r="O33" s="47">
        <v>237.27</v>
      </c>
      <c r="P33" s="48"/>
      <c r="Q33" s="45">
        <v>192.61</v>
      </c>
      <c r="R33" s="46"/>
      <c r="S33" s="47">
        <v>190.58</v>
      </c>
      <c r="T33" s="47"/>
      <c r="U33" s="47">
        <v>185.84</v>
      </c>
      <c r="V33" s="48"/>
      <c r="W33" s="45">
        <v>137.12</v>
      </c>
      <c r="X33" s="46"/>
      <c r="Y33" s="47">
        <v>159.47999999999999</v>
      </c>
      <c r="Z33" s="47"/>
      <c r="AA33" s="47">
        <v>160.69999999999999</v>
      </c>
      <c r="AB33" s="48"/>
      <c r="AC33" s="45">
        <v>240.81</v>
      </c>
      <c r="AD33" s="46"/>
      <c r="AE33" s="49"/>
      <c r="AF33" s="49"/>
      <c r="AG33" s="49"/>
      <c r="AH33" s="50"/>
      <c r="AI33" s="45">
        <v>213.13</v>
      </c>
      <c r="AJ33" s="46"/>
      <c r="AK33" s="47">
        <v>233.75</v>
      </c>
      <c r="AL33" s="47"/>
      <c r="AM33" s="47">
        <v>237.04</v>
      </c>
      <c r="AN33" s="48"/>
      <c r="AO33" s="45">
        <v>226.98</v>
      </c>
      <c r="AP33" s="46"/>
      <c r="AQ33" s="47">
        <v>231.4</v>
      </c>
      <c r="AR33" s="47"/>
      <c r="AS33" s="47">
        <v>220.85</v>
      </c>
      <c r="AT33" s="48"/>
      <c r="AU33" s="45">
        <v>192.53</v>
      </c>
      <c r="AV33" s="46"/>
      <c r="AW33" s="47">
        <v>213.02</v>
      </c>
      <c r="AX33" s="47"/>
      <c r="AY33" s="47">
        <v>207.11</v>
      </c>
      <c r="AZ33" s="48"/>
      <c r="BA33" s="45">
        <v>219.42</v>
      </c>
      <c r="BB33" s="47"/>
      <c r="BC33" s="47">
        <v>224.75</v>
      </c>
      <c r="BD33" s="47"/>
      <c r="BE33" s="47">
        <v>212.78</v>
      </c>
      <c r="BF33" s="48"/>
    </row>
    <row r="34" spans="1:58" x14ac:dyDescent="0.15">
      <c r="A34" s="44" t="s">
        <v>133</v>
      </c>
      <c r="B34" s="44"/>
      <c r="C34" s="44"/>
      <c r="D34" s="44"/>
      <c r="E34" s="51">
        <v>13.1625</v>
      </c>
      <c r="F34" s="52"/>
      <c r="G34" s="53">
        <v>19.294</v>
      </c>
      <c r="H34" s="53"/>
      <c r="I34" s="53">
        <v>14.5869</v>
      </c>
      <c r="J34" s="54"/>
      <c r="K34" s="51">
        <v>18.601199999999999</v>
      </c>
      <c r="L34" s="52"/>
      <c r="M34" s="53">
        <v>14.116099999999999</v>
      </c>
      <c r="N34" s="53"/>
      <c r="O34" s="53">
        <v>15.7006</v>
      </c>
      <c r="P34" s="54"/>
      <c r="Q34" s="51">
        <v>10.834</v>
      </c>
      <c r="R34" s="52"/>
      <c r="S34" s="53">
        <v>11.896100000000001</v>
      </c>
      <c r="T34" s="53"/>
      <c r="U34" s="53">
        <v>14.04</v>
      </c>
      <c r="V34" s="54"/>
      <c r="W34" s="51">
        <v>18.255800000000001</v>
      </c>
      <c r="X34" s="52"/>
      <c r="Y34" s="53">
        <v>29.247599999999998</v>
      </c>
      <c r="Z34" s="53"/>
      <c r="AA34" s="53">
        <v>19.865300000000001</v>
      </c>
      <c r="AB34" s="54"/>
      <c r="AC34" s="51">
        <v>16.725899999999999</v>
      </c>
      <c r="AD34" s="52"/>
      <c r="AE34" s="50"/>
      <c r="AF34" s="50"/>
      <c r="AG34" s="50"/>
      <c r="AH34" s="50"/>
      <c r="AI34" s="51">
        <v>10.6608</v>
      </c>
      <c r="AJ34" s="52"/>
      <c r="AK34" s="53">
        <v>22.2149</v>
      </c>
      <c r="AL34" s="53"/>
      <c r="AM34" s="53">
        <v>13.183400000000001</v>
      </c>
      <c r="AN34" s="54"/>
      <c r="AO34" s="51">
        <v>8.4533000000000005</v>
      </c>
      <c r="AP34" s="52"/>
      <c r="AQ34" s="53">
        <v>6.1040000000000001</v>
      </c>
      <c r="AR34" s="53"/>
      <c r="AS34" s="53">
        <v>9.8989999999999991</v>
      </c>
      <c r="AT34" s="54"/>
      <c r="AU34" s="51">
        <v>6.8144</v>
      </c>
      <c r="AV34" s="52"/>
      <c r="AW34" s="53">
        <v>24.618300000000001</v>
      </c>
      <c r="AX34" s="53"/>
      <c r="AY34" s="53">
        <v>17.035900000000002</v>
      </c>
      <c r="AZ34" s="54"/>
      <c r="BA34" s="51">
        <v>17.566700000000001</v>
      </c>
      <c r="BB34" s="53"/>
      <c r="BC34" s="53">
        <v>17.54</v>
      </c>
      <c r="BD34" s="53"/>
      <c r="BE34" s="53">
        <v>30.798500000000001</v>
      </c>
      <c r="BF34" s="54"/>
    </row>
    <row r="35" spans="1:58" ht="15" x14ac:dyDescent="0.2">
      <c r="A35" s="55" t="s">
        <v>134</v>
      </c>
      <c r="B35" s="55"/>
      <c r="C35" s="55"/>
      <c r="D35" s="55"/>
      <c r="E35" s="56">
        <v>13.6</v>
      </c>
      <c r="F35" s="57"/>
      <c r="G35" s="58">
        <v>10.199999999999999</v>
      </c>
      <c r="H35" s="58"/>
      <c r="I35" s="58">
        <v>8.57</v>
      </c>
      <c r="J35" s="59"/>
      <c r="K35" s="56">
        <v>39.6</v>
      </c>
      <c r="L35" s="57"/>
      <c r="M35" s="58">
        <v>25.2</v>
      </c>
      <c r="N35" s="58"/>
      <c r="O35" s="58">
        <v>19.5</v>
      </c>
      <c r="P35" s="59"/>
      <c r="Q35" s="56">
        <v>30.3</v>
      </c>
      <c r="R35" s="57"/>
      <c r="S35" s="58" t="s">
        <v>135</v>
      </c>
      <c r="T35" s="58"/>
      <c r="U35" s="58" t="s">
        <v>135</v>
      </c>
      <c r="V35" s="59"/>
      <c r="W35" s="56">
        <v>32.299999999999997</v>
      </c>
      <c r="X35" s="57"/>
      <c r="Y35" s="58" t="s">
        <v>135</v>
      </c>
      <c r="Z35" s="58"/>
      <c r="AA35" s="58" t="s">
        <v>135</v>
      </c>
      <c r="AB35" s="59"/>
      <c r="AC35" s="56" t="s">
        <v>135</v>
      </c>
      <c r="AD35" s="57"/>
      <c r="AE35" s="60"/>
      <c r="AF35" s="60"/>
      <c r="AG35" s="60"/>
      <c r="AH35" s="60"/>
      <c r="AI35" s="56">
        <v>25.1</v>
      </c>
      <c r="AJ35" s="57"/>
      <c r="AK35" s="58">
        <v>19.8</v>
      </c>
      <c r="AL35" s="58"/>
      <c r="AM35" s="58">
        <v>18.899999999999999</v>
      </c>
      <c r="AN35" s="59"/>
      <c r="AO35" s="56">
        <v>23.7</v>
      </c>
      <c r="AP35" s="57"/>
      <c r="AQ35" s="58">
        <v>16.399999999999999</v>
      </c>
      <c r="AR35" s="58"/>
      <c r="AS35" s="58">
        <v>15.2</v>
      </c>
      <c r="AT35" s="59"/>
      <c r="AU35" s="56">
        <v>18.2</v>
      </c>
      <c r="AV35" s="57"/>
      <c r="AW35" s="58">
        <v>18.399999999999999</v>
      </c>
      <c r="AX35" s="58"/>
      <c r="AY35" s="58">
        <v>16.399999999999999</v>
      </c>
      <c r="AZ35" s="59"/>
      <c r="BA35" s="56">
        <v>46</v>
      </c>
      <c r="BB35" s="58"/>
      <c r="BC35" s="58">
        <v>49.3</v>
      </c>
      <c r="BD35" s="58"/>
      <c r="BE35" s="58">
        <v>37.1</v>
      </c>
      <c r="BF35" s="59"/>
    </row>
    <row r="36" spans="1:58" x14ac:dyDescent="0.15">
      <c r="A36" s="61" t="s">
        <v>136</v>
      </c>
      <c r="B36" s="55"/>
      <c r="C36" s="55"/>
      <c r="D36" s="55"/>
      <c r="E36" s="56">
        <v>11.553731689999999</v>
      </c>
      <c r="F36" s="57"/>
      <c r="G36" s="58">
        <v>10.543742301</v>
      </c>
      <c r="H36" s="58"/>
      <c r="I36" s="58">
        <v>11.240111409000001</v>
      </c>
      <c r="J36" s="59"/>
      <c r="K36" s="56">
        <v>9.9303606651000003</v>
      </c>
      <c r="L36" s="57"/>
      <c r="M36" s="58">
        <v>8.6414679951999993</v>
      </c>
      <c r="N36" s="58"/>
      <c r="O36" s="58">
        <v>8.5613043278000003</v>
      </c>
      <c r="P36" s="59"/>
      <c r="Q36" s="56">
        <v>9.6036981665999992</v>
      </c>
      <c r="R36" s="57"/>
      <c r="S36" s="58">
        <v>10.612958375</v>
      </c>
      <c r="T36" s="58"/>
      <c r="U36" s="58">
        <v>12.522860947</v>
      </c>
      <c r="V36" s="59"/>
      <c r="W36" s="56">
        <v>14.370120146</v>
      </c>
      <c r="X36" s="57"/>
      <c r="Y36" s="58">
        <v>18.066461162</v>
      </c>
      <c r="Z36" s="58"/>
      <c r="AA36" s="58">
        <v>16.210839993</v>
      </c>
      <c r="AB36" s="59"/>
      <c r="AC36" s="56">
        <v>10.49</v>
      </c>
      <c r="AD36" s="57"/>
      <c r="AE36" s="60"/>
      <c r="AF36" s="60"/>
      <c r="AG36" s="60"/>
      <c r="AH36" s="60"/>
      <c r="AI36" s="56">
        <v>7.1907993361000004</v>
      </c>
      <c r="AJ36" s="57"/>
      <c r="AK36" s="58">
        <v>7.3027337137000004</v>
      </c>
      <c r="AL36" s="58"/>
      <c r="AM36" s="58">
        <v>8.3142137482000003</v>
      </c>
      <c r="AN36" s="59"/>
      <c r="AO36" s="56">
        <v>6.3845452308999997</v>
      </c>
      <c r="AP36" s="57"/>
      <c r="AQ36" s="58">
        <v>6.1417844530999997</v>
      </c>
      <c r="AR36" s="58"/>
      <c r="AS36" s="58">
        <v>7.1530629203</v>
      </c>
      <c r="AT36" s="59"/>
      <c r="AU36" s="56">
        <v>5.7815213728000003</v>
      </c>
      <c r="AV36" s="57"/>
      <c r="AW36" s="58">
        <v>7.4745142561</v>
      </c>
      <c r="AX36" s="58"/>
      <c r="AY36" s="58">
        <v>8.2341706622000004</v>
      </c>
      <c r="AZ36" s="59"/>
      <c r="BA36" s="56">
        <v>12.803296588</v>
      </c>
      <c r="BB36" s="58"/>
      <c r="BC36" s="58">
        <v>12.943051369000001</v>
      </c>
      <c r="BD36" s="58"/>
      <c r="BE36" s="58">
        <v>14.622062771</v>
      </c>
      <c r="BF36" s="59"/>
    </row>
    <row r="37" spans="1:58" x14ac:dyDescent="0.15">
      <c r="A37" s="61" t="s">
        <v>137</v>
      </c>
      <c r="B37" s="55"/>
      <c r="C37" s="55"/>
      <c r="D37" s="55"/>
      <c r="E37" s="56">
        <v>8</v>
      </c>
      <c r="F37" s="57"/>
      <c r="G37" s="58">
        <v>8</v>
      </c>
      <c r="H37" s="58"/>
      <c r="I37" s="58">
        <v>8</v>
      </c>
      <c r="J37" s="59"/>
      <c r="K37" s="62">
        <v>1</v>
      </c>
      <c r="L37" s="63"/>
      <c r="M37" s="60">
        <v>1</v>
      </c>
      <c r="N37" s="60"/>
      <c r="O37" s="64">
        <v>1</v>
      </c>
      <c r="P37" s="65"/>
      <c r="Q37" s="63">
        <v>1</v>
      </c>
      <c r="R37" s="63"/>
      <c r="S37" s="60">
        <v>1</v>
      </c>
      <c r="T37" s="60"/>
      <c r="U37" s="60">
        <v>1</v>
      </c>
      <c r="V37" s="65"/>
      <c r="W37" s="62">
        <v>1</v>
      </c>
      <c r="X37" s="63"/>
      <c r="Y37" s="60">
        <v>1</v>
      </c>
      <c r="Z37" s="60"/>
      <c r="AA37" s="64">
        <v>1</v>
      </c>
      <c r="AB37" s="65"/>
      <c r="AC37" s="63">
        <v>1</v>
      </c>
      <c r="AD37" s="63"/>
      <c r="AE37" s="63"/>
      <c r="AF37" s="63"/>
      <c r="AG37" s="63"/>
      <c r="AH37" s="65"/>
      <c r="AI37" s="62">
        <v>1</v>
      </c>
      <c r="AJ37" s="63"/>
      <c r="AK37" s="60">
        <v>1</v>
      </c>
      <c r="AL37" s="60"/>
      <c r="AM37" s="64">
        <v>1</v>
      </c>
      <c r="AN37" s="65"/>
      <c r="AO37" s="63">
        <v>1</v>
      </c>
      <c r="AP37" s="63"/>
      <c r="AQ37" s="60">
        <v>1</v>
      </c>
      <c r="AR37" s="60"/>
      <c r="AS37" s="60">
        <v>1</v>
      </c>
      <c r="AT37" s="65"/>
      <c r="AU37" s="62">
        <v>1</v>
      </c>
      <c r="AV37" s="63"/>
      <c r="AW37" s="60">
        <v>1</v>
      </c>
      <c r="AX37" s="60"/>
      <c r="AY37" s="64">
        <v>1</v>
      </c>
      <c r="AZ37" s="65"/>
      <c r="BA37" s="63">
        <v>1</v>
      </c>
      <c r="BB37" s="60"/>
      <c r="BC37" s="60">
        <v>1</v>
      </c>
      <c r="BD37" s="60"/>
      <c r="BE37" s="60">
        <v>1</v>
      </c>
      <c r="BF37" s="63"/>
    </row>
    <row r="38" spans="1:58" ht="14" thickBot="1" x14ac:dyDescent="0.2">
      <c r="A38" s="66" t="s">
        <v>138</v>
      </c>
      <c r="B38" s="67"/>
      <c r="C38" s="67"/>
      <c r="D38" s="67"/>
      <c r="E38" s="68">
        <f>3*E37*1</f>
        <v>24</v>
      </c>
      <c r="F38" s="69"/>
      <c r="G38" s="70">
        <f>3*G37*2</f>
        <v>48</v>
      </c>
      <c r="H38" s="70"/>
      <c r="I38" s="70">
        <f>3*I37*3</f>
        <v>72</v>
      </c>
      <c r="J38" s="71"/>
      <c r="K38" s="68">
        <f>3*K37*1</f>
        <v>3</v>
      </c>
      <c r="L38" s="69"/>
      <c r="M38" s="70">
        <f>3*M37*2</f>
        <v>6</v>
      </c>
      <c r="N38" s="70"/>
      <c r="O38" s="70">
        <f>3*O37*3</f>
        <v>9</v>
      </c>
      <c r="P38" s="71"/>
      <c r="Q38" s="68">
        <f>3*Q37*1</f>
        <v>3</v>
      </c>
      <c r="R38" s="69"/>
      <c r="S38" s="70">
        <f>3*S37*2</f>
        <v>6</v>
      </c>
      <c r="T38" s="70"/>
      <c r="U38" s="70">
        <f>3*U37*3</f>
        <v>9</v>
      </c>
      <c r="V38" s="71"/>
      <c r="W38" s="68">
        <f>3*W37*1</f>
        <v>3</v>
      </c>
      <c r="X38" s="69"/>
      <c r="Y38" s="70">
        <f>3*Y37*2</f>
        <v>6</v>
      </c>
      <c r="Z38" s="70"/>
      <c r="AA38" s="70">
        <f>3*AA37*3</f>
        <v>9</v>
      </c>
      <c r="AB38" s="71"/>
      <c r="AC38" s="68">
        <f>3*AC37*1</f>
        <v>3</v>
      </c>
      <c r="AD38" s="69"/>
      <c r="AE38" s="72"/>
      <c r="AF38" s="69"/>
      <c r="AG38" s="72"/>
      <c r="AH38" s="71"/>
      <c r="AI38" s="68">
        <f>3*AI37*1</f>
        <v>3</v>
      </c>
      <c r="AJ38" s="69"/>
      <c r="AK38" s="70">
        <f>3*AK37*2</f>
        <v>6</v>
      </c>
      <c r="AL38" s="70"/>
      <c r="AM38" s="70">
        <f>3*AM37*3</f>
        <v>9</v>
      </c>
      <c r="AN38" s="71"/>
      <c r="AO38" s="68">
        <f>3*AO37*1</f>
        <v>3</v>
      </c>
      <c r="AP38" s="69"/>
      <c r="AQ38" s="70">
        <f>3*AQ37*2</f>
        <v>6</v>
      </c>
      <c r="AR38" s="70"/>
      <c r="AS38" s="70">
        <f>3*AS37*3</f>
        <v>9</v>
      </c>
      <c r="AT38" s="71"/>
      <c r="AU38" s="68">
        <f>3*AU37*1</f>
        <v>3</v>
      </c>
      <c r="AV38" s="69"/>
      <c r="AW38" s="70">
        <f>3*AW37*2</f>
        <v>6</v>
      </c>
      <c r="AX38" s="70"/>
      <c r="AY38" s="70">
        <f>3*AY37*3</f>
        <v>9</v>
      </c>
      <c r="AZ38" s="69"/>
      <c r="BA38" s="68">
        <f>3*BA37*1</f>
        <v>3</v>
      </c>
      <c r="BB38" s="70"/>
      <c r="BC38" s="70">
        <f>3*BC37*2</f>
        <v>6</v>
      </c>
      <c r="BD38" s="70"/>
      <c r="BE38" s="70">
        <f>3*BE37*3</f>
        <v>9</v>
      </c>
      <c r="BF38" s="69"/>
    </row>
    <row r="39" spans="1:58" x14ac:dyDescent="0.15">
      <c r="A39" s="73"/>
      <c r="B39" s="73"/>
      <c r="C39" s="73"/>
      <c r="D39" s="73"/>
      <c r="E39" s="74"/>
      <c r="F39" s="75"/>
      <c r="G39" s="74"/>
      <c r="H39" s="75"/>
      <c r="I39" s="74"/>
      <c r="J39" s="75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x14ac:dyDescent="0.15">
      <c r="A40" s="73"/>
      <c r="B40" s="73"/>
      <c r="C40" s="73"/>
      <c r="D40" s="73"/>
      <c r="E40" s="74"/>
      <c r="F40" s="75"/>
      <c r="G40" s="74"/>
      <c r="H40" s="75"/>
      <c r="I40" s="74"/>
      <c r="J40" s="75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</row>
    <row r="41" spans="1:58" x14ac:dyDescent="0.15">
      <c r="A41" s="73"/>
      <c r="B41" s="73"/>
      <c r="C41" s="73"/>
      <c r="D41" s="73"/>
      <c r="E41" s="74"/>
      <c r="F41" s="75"/>
      <c r="G41" s="74"/>
      <c r="H41" s="75"/>
      <c r="I41" s="74"/>
      <c r="J41" s="75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</row>
    <row r="42" spans="1:58" x14ac:dyDescent="0.15">
      <c r="A42" s="73"/>
      <c r="B42" s="73"/>
      <c r="C42" s="73"/>
      <c r="D42" s="73"/>
    </row>
    <row r="43" spans="1:58" x14ac:dyDescent="0.15">
      <c r="A43" s="73"/>
      <c r="B43" s="73"/>
      <c r="C43" s="73"/>
      <c r="D43" s="73"/>
      <c r="K43" s="80"/>
      <c r="L43" s="80"/>
      <c r="M43" s="80"/>
      <c r="N43" s="80"/>
      <c r="O43" s="80"/>
      <c r="P43" s="80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15">
      <c r="A44" s="73"/>
      <c r="B44" s="73"/>
      <c r="C44" s="73"/>
      <c r="D44" s="73"/>
      <c r="K44" s="80"/>
      <c r="L44" s="80"/>
      <c r="M44" s="80"/>
      <c r="N44" s="80"/>
      <c r="O44" s="80"/>
      <c r="P44" s="80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x14ac:dyDescent="0.15">
      <c r="A45" s="73"/>
      <c r="B45" s="73"/>
      <c r="C45" s="73"/>
      <c r="D45" s="7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58" x14ac:dyDescent="0.15">
      <c r="A46" s="73"/>
      <c r="B46" s="73"/>
      <c r="C46" s="73"/>
      <c r="D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58" x14ac:dyDescent="0.15">
      <c r="A47" s="73"/>
      <c r="B47" s="73"/>
      <c r="C47" s="73"/>
      <c r="D47" s="7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58" x14ac:dyDescent="0.15">
      <c r="A48" s="73"/>
      <c r="B48" s="73"/>
      <c r="C48" s="73"/>
      <c r="D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58" s="77" customFormat="1" x14ac:dyDescent="0.15">
      <c r="A49" s="73"/>
      <c r="B49" s="73"/>
      <c r="C49" s="73"/>
      <c r="D49" s="73"/>
      <c r="F49" s="78"/>
      <c r="H49" s="78"/>
      <c r="J49" s="78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</row>
    <row r="50" spans="1:58" s="77" customFormat="1" x14ac:dyDescent="0.15">
      <c r="A50" s="81"/>
      <c r="B50" s="81"/>
      <c r="C50" s="81"/>
      <c r="D50" s="81"/>
      <c r="F50" s="78"/>
      <c r="H50" s="78"/>
      <c r="J50" s="78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</row>
  </sheetData>
  <mergeCells count="12">
    <mergeCell ref="BA2:BF2"/>
    <mergeCell ref="G3:H3"/>
    <mergeCell ref="I3:J3"/>
    <mergeCell ref="A1:AZ1"/>
    <mergeCell ref="E2:J2"/>
    <mergeCell ref="K2:P2"/>
    <mergeCell ref="Q2:V2"/>
    <mergeCell ref="W2:AB2"/>
    <mergeCell ref="AC2:AH2"/>
    <mergeCell ref="AI2:AN2"/>
    <mergeCell ref="AO2:AT2"/>
    <mergeCell ref="AU2:AZ2"/>
  </mergeCells>
  <conditionalFormatting sqref="AZ5:AZ7">
    <cfRule type="containsText" priority="114" stopIfTrue="1" operator="containsText" text="AA">
      <formula>NOT(ISERROR(SEARCH("AA",AZ5)))</formula>
    </cfRule>
    <cfRule type="containsText" dxfId="78" priority="115" operator="containsText" text="A">
      <formula>NOT(ISERROR(SEARCH("A",AZ5)))</formula>
    </cfRule>
  </conditionalFormatting>
  <conditionalFormatting sqref="F5:F7">
    <cfRule type="containsText" priority="130" stopIfTrue="1" operator="containsText" text="AA">
      <formula>NOT(ISERROR(SEARCH("AA",F5)))</formula>
    </cfRule>
    <cfRule type="containsText" dxfId="77" priority="131" operator="containsText" text="A">
      <formula>NOT(ISERROR(SEARCH("A",F5)))</formula>
    </cfRule>
  </conditionalFormatting>
  <conditionalFormatting sqref="H5:H7">
    <cfRule type="containsText" priority="128" stopIfTrue="1" operator="containsText" text="AA">
      <formula>NOT(ISERROR(SEARCH("AA",H5)))</formula>
    </cfRule>
    <cfRule type="containsText" dxfId="76" priority="129" operator="containsText" text="A">
      <formula>NOT(ISERROR(SEARCH("A",H5)))</formula>
    </cfRule>
  </conditionalFormatting>
  <conditionalFormatting sqref="J5:J7">
    <cfRule type="containsText" priority="126" stopIfTrue="1" operator="containsText" text="AA">
      <formula>NOT(ISERROR(SEARCH("AA",J5)))</formula>
    </cfRule>
    <cfRule type="containsText" dxfId="75" priority="127" operator="containsText" text="A">
      <formula>NOT(ISERROR(SEARCH("A",J5)))</formula>
    </cfRule>
  </conditionalFormatting>
  <conditionalFormatting sqref="P5:P7">
    <cfRule type="containsText" priority="124" stopIfTrue="1" operator="containsText" text="AA">
      <formula>NOT(ISERROR(SEARCH("AA",P5)))</formula>
    </cfRule>
    <cfRule type="containsText" dxfId="74" priority="125" operator="containsText" text="A">
      <formula>NOT(ISERROR(SEARCH("A",P5)))</formula>
    </cfRule>
  </conditionalFormatting>
  <conditionalFormatting sqref="V5:V7">
    <cfRule type="containsText" priority="122" stopIfTrue="1" operator="containsText" text="AA">
      <formula>NOT(ISERROR(SEARCH("AA",V5)))</formula>
    </cfRule>
    <cfRule type="containsText" dxfId="73" priority="123" operator="containsText" text="A">
      <formula>NOT(ISERROR(SEARCH("A",V5)))</formula>
    </cfRule>
  </conditionalFormatting>
  <conditionalFormatting sqref="AB5:AB7">
    <cfRule type="containsText" priority="120" stopIfTrue="1" operator="containsText" text="AA">
      <formula>NOT(ISERROR(SEARCH("AA",AB5)))</formula>
    </cfRule>
    <cfRule type="containsText" dxfId="72" priority="121" operator="containsText" text="A">
      <formula>NOT(ISERROR(SEARCH("A",AB5)))</formula>
    </cfRule>
  </conditionalFormatting>
  <conditionalFormatting sqref="AN5:AN7">
    <cfRule type="containsText" priority="118" stopIfTrue="1" operator="containsText" text="AA">
      <formula>NOT(ISERROR(SEARCH("AA",AN5)))</formula>
    </cfRule>
    <cfRule type="containsText" dxfId="71" priority="119" operator="containsText" text="A">
      <formula>NOT(ISERROR(SEARCH("A",AN5)))</formula>
    </cfRule>
  </conditionalFormatting>
  <conditionalFormatting sqref="AT5:AT7">
    <cfRule type="containsText" priority="116" stopIfTrue="1" operator="containsText" text="AA">
      <formula>NOT(ISERROR(SEARCH("AA",AT5)))</formula>
    </cfRule>
    <cfRule type="containsText" dxfId="70" priority="117" operator="containsText" text="A">
      <formula>NOT(ISERROR(SEARCH("A",AT5)))</formula>
    </cfRule>
  </conditionalFormatting>
  <conditionalFormatting sqref="BF5:BF7">
    <cfRule type="containsText" priority="112" stopIfTrue="1" operator="containsText" text="AA">
      <formula>NOT(ISERROR(SEARCH("AA",BF5)))</formula>
    </cfRule>
    <cfRule type="containsText" dxfId="69" priority="113" operator="containsText" text="A">
      <formula>NOT(ISERROR(SEARCH("A",BF5)))</formula>
    </cfRule>
  </conditionalFormatting>
  <conditionalFormatting sqref="AZ8:AZ32">
    <cfRule type="containsText" priority="94" stopIfTrue="1" operator="containsText" text="AA">
      <formula>NOT(ISERROR(SEARCH("AA",AZ8)))</formula>
    </cfRule>
    <cfRule type="containsText" dxfId="68" priority="95" operator="containsText" text="A">
      <formula>NOT(ISERROR(SEARCH("A",AZ8)))</formula>
    </cfRule>
  </conditionalFormatting>
  <conditionalFormatting sqref="F8:F32">
    <cfRule type="containsText" priority="110" stopIfTrue="1" operator="containsText" text="AA">
      <formula>NOT(ISERROR(SEARCH("AA",F8)))</formula>
    </cfRule>
    <cfRule type="containsText" dxfId="67" priority="111" operator="containsText" text="A">
      <formula>NOT(ISERROR(SEARCH("A",F8)))</formula>
    </cfRule>
  </conditionalFormatting>
  <conditionalFormatting sqref="H8:H32">
    <cfRule type="containsText" priority="108" stopIfTrue="1" operator="containsText" text="AA">
      <formula>NOT(ISERROR(SEARCH("AA",H8)))</formula>
    </cfRule>
    <cfRule type="containsText" dxfId="66" priority="109" operator="containsText" text="A">
      <formula>NOT(ISERROR(SEARCH("A",H8)))</formula>
    </cfRule>
  </conditionalFormatting>
  <conditionalFormatting sqref="J8:J32">
    <cfRule type="containsText" priority="106" stopIfTrue="1" operator="containsText" text="AA">
      <formula>NOT(ISERROR(SEARCH("AA",J8)))</formula>
    </cfRule>
    <cfRule type="containsText" dxfId="65" priority="107" operator="containsText" text="A">
      <formula>NOT(ISERROR(SEARCH("A",J8)))</formula>
    </cfRule>
  </conditionalFormatting>
  <conditionalFormatting sqref="P8:P32">
    <cfRule type="containsText" priority="104" stopIfTrue="1" operator="containsText" text="AA">
      <formula>NOT(ISERROR(SEARCH("AA",P8)))</formula>
    </cfRule>
    <cfRule type="containsText" dxfId="64" priority="105" operator="containsText" text="A">
      <formula>NOT(ISERROR(SEARCH("A",P8)))</formula>
    </cfRule>
  </conditionalFormatting>
  <conditionalFormatting sqref="V8:V32">
    <cfRule type="containsText" priority="102" stopIfTrue="1" operator="containsText" text="AA">
      <formula>NOT(ISERROR(SEARCH("AA",V8)))</formula>
    </cfRule>
    <cfRule type="containsText" dxfId="63" priority="103" operator="containsText" text="A">
      <formula>NOT(ISERROR(SEARCH("A",V8)))</formula>
    </cfRule>
  </conditionalFormatting>
  <conditionalFormatting sqref="AB8:AB32">
    <cfRule type="containsText" priority="100" stopIfTrue="1" operator="containsText" text="AA">
      <formula>NOT(ISERROR(SEARCH("AA",AB8)))</formula>
    </cfRule>
    <cfRule type="containsText" dxfId="62" priority="101" operator="containsText" text="A">
      <formula>NOT(ISERROR(SEARCH("A",AB8)))</formula>
    </cfRule>
  </conditionalFormatting>
  <conditionalFormatting sqref="AN8:AN32">
    <cfRule type="containsText" priority="98" stopIfTrue="1" operator="containsText" text="AA">
      <formula>NOT(ISERROR(SEARCH("AA",AN8)))</formula>
    </cfRule>
    <cfRule type="containsText" dxfId="61" priority="99" operator="containsText" text="A">
      <formula>NOT(ISERROR(SEARCH("A",AN8)))</formula>
    </cfRule>
  </conditionalFormatting>
  <conditionalFormatting sqref="AT8:AT32">
    <cfRule type="containsText" priority="96" stopIfTrue="1" operator="containsText" text="AA">
      <formula>NOT(ISERROR(SEARCH("AA",AT8)))</formula>
    </cfRule>
    <cfRule type="containsText" dxfId="60" priority="97" operator="containsText" text="A">
      <formula>NOT(ISERROR(SEARCH("A",AT8)))</formula>
    </cfRule>
  </conditionalFormatting>
  <conditionalFormatting sqref="BF8:BF32">
    <cfRule type="containsText" priority="92" stopIfTrue="1" operator="containsText" text="AA">
      <formula>NOT(ISERROR(SEARCH("AA",BF8)))</formula>
    </cfRule>
    <cfRule type="containsText" dxfId="59" priority="93" operator="containsText" text="A">
      <formula>NOT(ISERROR(SEARCH("A",BF8)))</formula>
    </cfRule>
  </conditionalFormatting>
  <conditionalFormatting sqref="E5:E32">
    <cfRule type="aboveAverage" dxfId="58" priority="91"/>
  </conditionalFormatting>
  <conditionalFormatting sqref="G5:G32">
    <cfRule type="aboveAverage" dxfId="57" priority="90"/>
  </conditionalFormatting>
  <conditionalFormatting sqref="I5:I32">
    <cfRule type="aboveAverage" dxfId="56" priority="89"/>
  </conditionalFormatting>
  <conditionalFormatting sqref="L5:L7">
    <cfRule type="containsText" priority="87" stopIfTrue="1" operator="containsText" text="AA">
      <formula>NOT(ISERROR(SEARCH("AA",L5)))</formula>
    </cfRule>
    <cfRule type="containsText" dxfId="55" priority="88" operator="containsText" text="A">
      <formula>NOT(ISERROR(SEARCH("A",L5)))</formula>
    </cfRule>
  </conditionalFormatting>
  <conditionalFormatting sqref="N5:N7">
    <cfRule type="containsText" priority="85" stopIfTrue="1" operator="containsText" text="AA">
      <formula>NOT(ISERROR(SEARCH("AA",N5)))</formula>
    </cfRule>
    <cfRule type="containsText" dxfId="54" priority="86" operator="containsText" text="A">
      <formula>NOT(ISERROR(SEARCH("A",N5)))</formula>
    </cfRule>
  </conditionalFormatting>
  <conditionalFormatting sqref="L8:L32">
    <cfRule type="containsText" priority="83" stopIfTrue="1" operator="containsText" text="AA">
      <formula>NOT(ISERROR(SEARCH("AA",L8)))</formula>
    </cfRule>
    <cfRule type="containsText" dxfId="53" priority="84" operator="containsText" text="A">
      <formula>NOT(ISERROR(SEARCH("A",L8)))</formula>
    </cfRule>
  </conditionalFormatting>
  <conditionalFormatting sqref="N8:N32">
    <cfRule type="containsText" priority="81" stopIfTrue="1" operator="containsText" text="AA">
      <formula>NOT(ISERROR(SEARCH("AA",N8)))</formula>
    </cfRule>
    <cfRule type="containsText" dxfId="52" priority="82" operator="containsText" text="A">
      <formula>NOT(ISERROR(SEARCH("A",N8)))</formula>
    </cfRule>
  </conditionalFormatting>
  <conditionalFormatting sqref="K5:K32">
    <cfRule type="aboveAverage" dxfId="51" priority="80"/>
  </conditionalFormatting>
  <conditionalFormatting sqref="M5:M32">
    <cfRule type="aboveAverage" dxfId="50" priority="79"/>
  </conditionalFormatting>
  <conditionalFormatting sqref="O5:O32">
    <cfRule type="aboveAverage" dxfId="49" priority="78"/>
  </conditionalFormatting>
  <conditionalFormatting sqref="R5:R7">
    <cfRule type="containsText" priority="76" stopIfTrue="1" operator="containsText" text="AA">
      <formula>NOT(ISERROR(SEARCH("AA",R5)))</formula>
    </cfRule>
    <cfRule type="containsText" dxfId="48" priority="77" operator="containsText" text="A">
      <formula>NOT(ISERROR(SEARCH("A",R5)))</formula>
    </cfRule>
  </conditionalFormatting>
  <conditionalFormatting sqref="T5:T7">
    <cfRule type="containsText" priority="74" stopIfTrue="1" operator="containsText" text="AA">
      <formula>NOT(ISERROR(SEARCH("AA",T5)))</formula>
    </cfRule>
    <cfRule type="containsText" dxfId="47" priority="75" operator="containsText" text="A">
      <formula>NOT(ISERROR(SEARCH("A",T5)))</formula>
    </cfRule>
  </conditionalFormatting>
  <conditionalFormatting sqref="R8:R32">
    <cfRule type="containsText" priority="72" stopIfTrue="1" operator="containsText" text="AA">
      <formula>NOT(ISERROR(SEARCH("AA",R8)))</formula>
    </cfRule>
    <cfRule type="containsText" dxfId="46" priority="73" operator="containsText" text="A">
      <formula>NOT(ISERROR(SEARCH("A",R8)))</formula>
    </cfRule>
  </conditionalFormatting>
  <conditionalFormatting sqref="T8:T32">
    <cfRule type="containsText" priority="70" stopIfTrue="1" operator="containsText" text="AA">
      <formula>NOT(ISERROR(SEARCH("AA",T8)))</formula>
    </cfRule>
    <cfRule type="containsText" dxfId="45" priority="71" operator="containsText" text="A">
      <formula>NOT(ISERROR(SEARCH("A",T8)))</formula>
    </cfRule>
  </conditionalFormatting>
  <conditionalFormatting sqref="Q5:Q32">
    <cfRule type="aboveAverage" dxfId="44" priority="69"/>
  </conditionalFormatting>
  <conditionalFormatting sqref="S5:S32">
    <cfRule type="aboveAverage" dxfId="43" priority="68"/>
  </conditionalFormatting>
  <conditionalFormatting sqref="U5:U32">
    <cfRule type="aboveAverage" dxfId="42" priority="67"/>
  </conditionalFormatting>
  <conditionalFormatting sqref="X5:X7">
    <cfRule type="containsText" priority="65" stopIfTrue="1" operator="containsText" text="AA">
      <formula>NOT(ISERROR(SEARCH("AA",X5)))</formula>
    </cfRule>
    <cfRule type="containsText" dxfId="41" priority="66" operator="containsText" text="A">
      <formula>NOT(ISERROR(SEARCH("A",X5)))</formula>
    </cfRule>
  </conditionalFormatting>
  <conditionalFormatting sqref="Z5:Z7">
    <cfRule type="containsText" priority="63" stopIfTrue="1" operator="containsText" text="AA">
      <formula>NOT(ISERROR(SEARCH("AA",Z5)))</formula>
    </cfRule>
    <cfRule type="containsText" dxfId="40" priority="64" operator="containsText" text="A">
      <formula>NOT(ISERROR(SEARCH("A",Z5)))</formula>
    </cfRule>
  </conditionalFormatting>
  <conditionalFormatting sqref="X8:X32">
    <cfRule type="containsText" priority="61" stopIfTrue="1" operator="containsText" text="AA">
      <formula>NOT(ISERROR(SEARCH("AA",X8)))</formula>
    </cfRule>
    <cfRule type="containsText" dxfId="39" priority="62" operator="containsText" text="A">
      <formula>NOT(ISERROR(SEARCH("A",X8)))</formula>
    </cfRule>
  </conditionalFormatting>
  <conditionalFormatting sqref="Z8:Z32">
    <cfRule type="containsText" priority="59" stopIfTrue="1" operator="containsText" text="AA">
      <formula>NOT(ISERROR(SEARCH("AA",Z8)))</formula>
    </cfRule>
    <cfRule type="containsText" dxfId="38" priority="60" operator="containsText" text="A">
      <formula>NOT(ISERROR(SEARCH("A",Z8)))</formula>
    </cfRule>
  </conditionalFormatting>
  <conditionalFormatting sqref="W5:W32">
    <cfRule type="aboveAverage" dxfId="37" priority="58"/>
  </conditionalFormatting>
  <conditionalFormatting sqref="Y5:Y32">
    <cfRule type="aboveAverage" dxfId="36" priority="57"/>
  </conditionalFormatting>
  <conditionalFormatting sqref="AA5:AA32">
    <cfRule type="aboveAverage" dxfId="35" priority="56"/>
  </conditionalFormatting>
  <conditionalFormatting sqref="AD5:AD7">
    <cfRule type="containsText" priority="54" stopIfTrue="1" operator="containsText" text="AA">
      <formula>NOT(ISERROR(SEARCH("AA",AD5)))</formula>
    </cfRule>
    <cfRule type="containsText" dxfId="34" priority="55" operator="containsText" text="A">
      <formula>NOT(ISERROR(SEARCH("A",AD5)))</formula>
    </cfRule>
  </conditionalFormatting>
  <conditionalFormatting sqref="AF5:AF7">
    <cfRule type="containsText" priority="52" stopIfTrue="1" operator="containsText" text="AA">
      <formula>NOT(ISERROR(SEARCH("AA",AF5)))</formula>
    </cfRule>
    <cfRule type="containsText" dxfId="33" priority="53" operator="containsText" text="A">
      <formula>NOT(ISERROR(SEARCH("A",AF5)))</formula>
    </cfRule>
  </conditionalFormatting>
  <conditionalFormatting sqref="AD8:AD32">
    <cfRule type="containsText" priority="50" stopIfTrue="1" operator="containsText" text="AA">
      <formula>NOT(ISERROR(SEARCH("AA",AD8)))</formula>
    </cfRule>
    <cfRule type="containsText" dxfId="32" priority="51" operator="containsText" text="A">
      <formula>NOT(ISERROR(SEARCH("A",AD8)))</formula>
    </cfRule>
  </conditionalFormatting>
  <conditionalFormatting sqref="AF8:AF32">
    <cfRule type="containsText" priority="48" stopIfTrue="1" operator="containsText" text="AA">
      <formula>NOT(ISERROR(SEARCH("AA",AF8)))</formula>
    </cfRule>
    <cfRule type="containsText" dxfId="31" priority="49" operator="containsText" text="A">
      <formula>NOT(ISERROR(SEARCH("A",AF8)))</formula>
    </cfRule>
  </conditionalFormatting>
  <conditionalFormatting sqref="AC5:AC32">
    <cfRule type="aboveAverage" dxfId="30" priority="47"/>
  </conditionalFormatting>
  <conditionalFormatting sqref="AE5:AE32">
    <cfRule type="aboveAverage" dxfId="29" priority="46"/>
  </conditionalFormatting>
  <conditionalFormatting sqref="AG5:AG32">
    <cfRule type="aboveAverage" dxfId="28" priority="45"/>
  </conditionalFormatting>
  <conditionalFormatting sqref="AJ5:AJ7">
    <cfRule type="containsText" priority="43" stopIfTrue="1" operator="containsText" text="AA">
      <formula>NOT(ISERROR(SEARCH("AA",AJ5)))</formula>
    </cfRule>
    <cfRule type="containsText" dxfId="27" priority="44" operator="containsText" text="A">
      <formula>NOT(ISERROR(SEARCH("A",AJ5)))</formula>
    </cfRule>
  </conditionalFormatting>
  <conditionalFormatting sqref="AL5:AL7">
    <cfRule type="containsText" priority="41" stopIfTrue="1" operator="containsText" text="AA">
      <formula>NOT(ISERROR(SEARCH("AA",AL5)))</formula>
    </cfRule>
    <cfRule type="containsText" dxfId="26" priority="42" operator="containsText" text="A">
      <formula>NOT(ISERROR(SEARCH("A",AL5)))</formula>
    </cfRule>
  </conditionalFormatting>
  <conditionalFormatting sqref="AJ8:AJ32">
    <cfRule type="containsText" priority="39" stopIfTrue="1" operator="containsText" text="AA">
      <formula>NOT(ISERROR(SEARCH("AA",AJ8)))</formula>
    </cfRule>
    <cfRule type="containsText" dxfId="25" priority="40" operator="containsText" text="A">
      <formula>NOT(ISERROR(SEARCH("A",AJ8)))</formula>
    </cfRule>
  </conditionalFormatting>
  <conditionalFormatting sqref="AL8:AL32">
    <cfRule type="containsText" priority="37" stopIfTrue="1" operator="containsText" text="AA">
      <formula>NOT(ISERROR(SEARCH("AA",AL8)))</formula>
    </cfRule>
    <cfRule type="containsText" dxfId="24" priority="38" operator="containsText" text="A">
      <formula>NOT(ISERROR(SEARCH("A",AL8)))</formula>
    </cfRule>
  </conditionalFormatting>
  <conditionalFormatting sqref="AI5:AI32">
    <cfRule type="aboveAverage" dxfId="23" priority="36"/>
  </conditionalFormatting>
  <conditionalFormatting sqref="AK5:AK32">
    <cfRule type="aboveAverage" dxfId="22" priority="35"/>
  </conditionalFormatting>
  <conditionalFormatting sqref="AM5:AM32">
    <cfRule type="aboveAverage" dxfId="21" priority="34"/>
  </conditionalFormatting>
  <conditionalFormatting sqref="AP5:AP7">
    <cfRule type="containsText" priority="32" stopIfTrue="1" operator="containsText" text="AA">
      <formula>NOT(ISERROR(SEARCH("AA",AP5)))</formula>
    </cfRule>
    <cfRule type="containsText" dxfId="20" priority="33" operator="containsText" text="A">
      <formula>NOT(ISERROR(SEARCH("A",AP5)))</formula>
    </cfRule>
  </conditionalFormatting>
  <conditionalFormatting sqref="AR5:AR7">
    <cfRule type="containsText" priority="30" stopIfTrue="1" operator="containsText" text="AA">
      <formula>NOT(ISERROR(SEARCH("AA",AR5)))</formula>
    </cfRule>
    <cfRule type="containsText" dxfId="19" priority="31" operator="containsText" text="A">
      <formula>NOT(ISERROR(SEARCH("A",AR5)))</formula>
    </cfRule>
  </conditionalFormatting>
  <conditionalFormatting sqref="AP8:AP32">
    <cfRule type="containsText" priority="28" stopIfTrue="1" operator="containsText" text="AA">
      <formula>NOT(ISERROR(SEARCH("AA",AP8)))</formula>
    </cfRule>
    <cfRule type="containsText" dxfId="18" priority="29" operator="containsText" text="A">
      <formula>NOT(ISERROR(SEARCH("A",AP8)))</formula>
    </cfRule>
  </conditionalFormatting>
  <conditionalFormatting sqref="AR8:AR32">
    <cfRule type="containsText" priority="26" stopIfTrue="1" operator="containsText" text="AA">
      <formula>NOT(ISERROR(SEARCH("AA",AR8)))</formula>
    </cfRule>
    <cfRule type="containsText" dxfId="17" priority="27" operator="containsText" text="A">
      <formula>NOT(ISERROR(SEARCH("A",AR8)))</formula>
    </cfRule>
  </conditionalFormatting>
  <conditionalFormatting sqref="AO5:AO32">
    <cfRule type="aboveAverage" dxfId="16" priority="25"/>
  </conditionalFormatting>
  <conditionalFormatting sqref="AQ5:AQ32">
    <cfRule type="aboveAverage" dxfId="15" priority="24"/>
  </conditionalFormatting>
  <conditionalFormatting sqref="AS5:AS32">
    <cfRule type="aboveAverage" dxfId="14" priority="23"/>
  </conditionalFormatting>
  <conditionalFormatting sqref="AV5:AV7">
    <cfRule type="containsText" priority="21" stopIfTrue="1" operator="containsText" text="AA">
      <formula>NOT(ISERROR(SEARCH("AA",AV5)))</formula>
    </cfRule>
    <cfRule type="containsText" dxfId="13" priority="22" operator="containsText" text="A">
      <formula>NOT(ISERROR(SEARCH("A",AV5)))</formula>
    </cfRule>
  </conditionalFormatting>
  <conditionalFormatting sqref="AX5:AX7">
    <cfRule type="containsText" priority="19" stopIfTrue="1" operator="containsText" text="AA">
      <formula>NOT(ISERROR(SEARCH("AA",AX5)))</formula>
    </cfRule>
    <cfRule type="containsText" dxfId="12" priority="20" operator="containsText" text="A">
      <formula>NOT(ISERROR(SEARCH("A",AX5)))</formula>
    </cfRule>
  </conditionalFormatting>
  <conditionalFormatting sqref="AV8:AV32">
    <cfRule type="containsText" priority="17" stopIfTrue="1" operator="containsText" text="AA">
      <formula>NOT(ISERROR(SEARCH("AA",AV8)))</formula>
    </cfRule>
    <cfRule type="containsText" dxfId="11" priority="18" operator="containsText" text="A">
      <formula>NOT(ISERROR(SEARCH("A",AV8)))</formula>
    </cfRule>
  </conditionalFormatting>
  <conditionalFormatting sqref="AX8:AX32">
    <cfRule type="containsText" priority="15" stopIfTrue="1" operator="containsText" text="AA">
      <formula>NOT(ISERROR(SEARCH("AA",AX8)))</formula>
    </cfRule>
    <cfRule type="containsText" dxfId="10" priority="16" operator="containsText" text="A">
      <formula>NOT(ISERROR(SEARCH("A",AX8)))</formula>
    </cfRule>
  </conditionalFormatting>
  <conditionalFormatting sqref="AU5:AU32">
    <cfRule type="aboveAverage" dxfId="9" priority="14"/>
  </conditionalFormatting>
  <conditionalFormatting sqref="AW5:AW32">
    <cfRule type="aboveAverage" dxfId="8" priority="13"/>
  </conditionalFormatting>
  <conditionalFormatting sqref="AY5:AY32">
    <cfRule type="aboveAverage" dxfId="7" priority="12"/>
  </conditionalFormatting>
  <conditionalFormatting sqref="BB5:BB7">
    <cfRule type="containsText" priority="10" stopIfTrue="1" operator="containsText" text="AA">
      <formula>NOT(ISERROR(SEARCH("AA",BB5)))</formula>
    </cfRule>
    <cfRule type="containsText" dxfId="6" priority="11" operator="containsText" text="A">
      <formula>NOT(ISERROR(SEARCH("A",BB5)))</formula>
    </cfRule>
  </conditionalFormatting>
  <conditionalFormatting sqref="BD5:BD7">
    <cfRule type="containsText" priority="8" stopIfTrue="1" operator="containsText" text="AA">
      <formula>NOT(ISERROR(SEARCH("AA",BD5)))</formula>
    </cfRule>
    <cfRule type="containsText" dxfId="5" priority="9" operator="containsText" text="A">
      <formula>NOT(ISERROR(SEARCH("A",BD5)))</formula>
    </cfRule>
  </conditionalFormatting>
  <conditionalFormatting sqref="BB8:BB32">
    <cfRule type="containsText" priority="6" stopIfTrue="1" operator="containsText" text="AA">
      <formula>NOT(ISERROR(SEARCH("AA",BB8)))</formula>
    </cfRule>
    <cfRule type="containsText" dxfId="4" priority="7" operator="containsText" text="A">
      <formula>NOT(ISERROR(SEARCH("A",BB8)))</formula>
    </cfRule>
  </conditionalFormatting>
  <conditionalFormatting sqref="BD8:BD32">
    <cfRule type="containsText" priority="4" stopIfTrue="1" operator="containsText" text="AA">
      <formula>NOT(ISERROR(SEARCH("AA",BD8)))</formula>
    </cfRule>
    <cfRule type="containsText" dxfId="3" priority="5" operator="containsText" text="A">
      <formula>NOT(ISERROR(SEARCH("A",BD8)))</formula>
    </cfRule>
  </conditionalFormatting>
  <conditionalFormatting sqref="BA5:BA32">
    <cfRule type="aboveAverage" dxfId="2" priority="3"/>
  </conditionalFormatting>
  <conditionalFormatting sqref="BC5:BC32">
    <cfRule type="aboveAverage" dxfId="1" priority="2"/>
  </conditionalFormatting>
  <conditionalFormatting sqref="BE5:BE32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2020-11-20T23:18:36Z</dcterms:created>
  <dcterms:modified xsi:type="dcterms:W3CDTF">2020-11-20T23:18:45Z</dcterms:modified>
</cp:coreProperties>
</file>