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F94E8BE5-B3A2-0542-BC8B-C4B09FE7F70A}" xr6:coauthVersionLast="45" xr6:coauthVersionMax="45" xr10:uidLastSave="{00000000-0000-0000-0000-000000000000}"/>
  <bookViews>
    <workbookView xWindow="11980" yWindow="5960" windowWidth="27640" windowHeight="16940" xr2:uid="{516CAF0C-4D77-3A4B-8315-8E532465EC29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0" i="1" l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<sst xmlns="http://schemas.openxmlformats.org/spreadsheetml/2006/main" count="244" uniqueCount="99">
  <si>
    <t xml:space="preserve">Table 11-b.  Mean yield and quality traits of 20 full-season (&gt;116 DAP) corn hybrids evaluated in small plot replicated trials at seven AgResearch and Education Center locations in Tennessee during 2020. Analysis included hybrid performance over a 1 yr (2020), 2 yr (2019-2020), and 3 yr (2018-2020) period. </t>
  </si>
  <si>
    <t>Hybrid</t>
  </si>
  <si>
    <r>
      <t>Herbicide 
Pkg</t>
    </r>
    <r>
      <rPr>
        <b/>
        <vertAlign val="superscript"/>
        <sz val="10"/>
        <color theme="0"/>
        <rFont val="Arial"/>
        <family val="2"/>
      </rPr>
      <t>†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</si>
  <si>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</si>
  <si>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</si>
  <si>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Test Weight (lbs/bu)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</si>
  <si>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</si>
  <si>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</si>
  <si>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</si>
  <si>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1 yr</t>
  </si>
  <si>
    <t>2 yr</t>
  </si>
  <si>
    <t>3 yr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</si>
  <si>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</si>
  <si>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</si>
  <si>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</si>
  <si>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</si>
  <si>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</si>
  <si>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</si>
  <si>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</si>
  <si>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</si>
  <si>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</si>
  <si>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</si>
  <si>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</si>
  <si>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</si>
  <si>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</si>
  <si>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Protein‖ 
(%)
1 yr</t>
  </si>
  <si>
    <t>MS 
Protein‖ 
1 yr</t>
  </si>
  <si>
    <t>Protein‖ 
(%)
2 yr</t>
  </si>
  <si>
    <t>MS 
Protein‖ 
2 yr</t>
  </si>
  <si>
    <t>Protein‖ 
(%)
3 yr</t>
  </si>
  <si>
    <t>MS 
Protein‖ 
3 yr</t>
  </si>
  <si>
    <t>Oil‖ 
(%)
1 yr</t>
  </si>
  <si>
    <t>MS 
Oil‖ 
1 yr</t>
  </si>
  <si>
    <t>Oil‖ 
(%)
2 yr</t>
  </si>
  <si>
    <t>MS 
Oil‖ 
2 yr</t>
  </si>
  <si>
    <t>Oil‖ 
(%)
3 yr</t>
  </si>
  <si>
    <t>MS 
Oil‖ 
3 yr</t>
  </si>
  <si>
    <t>Starch‖ 
(%)
1 yr</t>
  </si>
  <si>
    <t>MS 
Starch‖ 
1 yr</t>
  </si>
  <si>
    <t>Starch‖ 
(%)
2 yr</t>
  </si>
  <si>
    <t>MS 
Starch‖ 
2 yr</t>
  </si>
  <si>
    <t>Starch‖ 
(%)
3 yr</t>
  </si>
  <si>
    <t>MS 
Starch‖ 
3 yr</t>
  </si>
  <si>
    <t>C16044</t>
  </si>
  <si>
    <t>A</t>
  </si>
  <si>
    <t>AB</t>
  </si>
  <si>
    <t>C-H</t>
  </si>
  <si>
    <t>B</t>
  </si>
  <si>
    <t>A-E</t>
  </si>
  <si>
    <t>C</t>
  </si>
  <si>
    <t>C20047</t>
  </si>
  <si>
    <t>F-I</t>
  </si>
  <si>
    <t>A-D</t>
  </si>
  <si>
    <t>C20030</t>
  </si>
  <si>
    <t>A-C</t>
  </si>
  <si>
    <t>C18020</t>
  </si>
  <si>
    <t>D-I</t>
  </si>
  <si>
    <t>BC</t>
  </si>
  <si>
    <t>B-E</t>
  </si>
  <si>
    <t>C20041</t>
  </si>
  <si>
    <t>B-G</t>
  </si>
  <si>
    <t>C17023</t>
  </si>
  <si>
    <t>C20021</t>
  </si>
  <si>
    <t>B-F</t>
  </si>
  <si>
    <t>C20022</t>
  </si>
  <si>
    <t>DE</t>
  </si>
  <si>
    <t>C18015</t>
  </si>
  <si>
    <t>C19029</t>
  </si>
  <si>
    <t>HI</t>
  </si>
  <si>
    <t>C16037</t>
  </si>
  <si>
    <t>I</t>
  </si>
  <si>
    <t>C20009</t>
  </si>
  <si>
    <t>B-D</t>
  </si>
  <si>
    <t>EF</t>
  </si>
  <si>
    <t>C19044</t>
  </si>
  <si>
    <t>B-H</t>
  </si>
  <si>
    <t>C20005</t>
  </si>
  <si>
    <t>C-F</t>
  </si>
  <si>
    <t>C20031</t>
  </si>
  <si>
    <t>D-F</t>
  </si>
  <si>
    <t>G-I</t>
  </si>
  <si>
    <t>C20051</t>
  </si>
  <si>
    <t>C-E</t>
  </si>
  <si>
    <t>C20053</t>
  </si>
  <si>
    <t>F</t>
  </si>
  <si>
    <t>C20020</t>
  </si>
  <si>
    <t>G</t>
  </si>
  <si>
    <t>E-I</t>
  </si>
  <si>
    <t>C20045</t>
  </si>
  <si>
    <t>GH</t>
  </si>
  <si>
    <t>C20044</t>
  </si>
  <si>
    <t>H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</si>
  <si>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</si>
  <si>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</si>
  <si>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</si>
  <si>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</si>
  <si>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</si>
  <si>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Number of locs.</t>
  </si>
  <si>
    <t>Plots per entry (reps x locs. x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</si>
</sst>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6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/>
    </xf>
    <xf numFmtId="0" fontId="0" fillId="4" borderId="7" xfId="0" applyFill="1" applyBorder="1"/>
    <xf numFmtId="1" fontId="4" fillId="4" borderId="8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left"/>
    </xf>
    <xf numFmtId="1" fontId="4" fillId="4" borderId="7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left"/>
    </xf>
    <xf numFmtId="164" fontId="4" fillId="4" borderId="8" xfId="0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>
      <alignment horizontal="left"/>
    </xf>
    <xf numFmtId="164" fontId="4" fillId="4" borderId="7" xfId="0" applyNumberFormat="1" applyFont="1" applyFill="1" applyBorder="1" applyAlignment="1">
      <alignment horizontal="right"/>
    </xf>
    <xf numFmtId="164" fontId="4" fillId="4" borderId="9" xfId="0" applyNumberFormat="1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1" fontId="4" fillId="5" borderId="5" xfId="0" applyNumberFormat="1" applyFont="1" applyFill="1" applyBorder="1" applyAlignment="1">
      <alignment horizontal="right"/>
    </xf>
    <xf numFmtId="1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right"/>
    </xf>
    <xf numFmtId="1" fontId="4" fillId="5" borderId="6" xfId="0" applyNumberFormat="1" applyFont="1" applyFill="1" applyBorder="1" applyAlignment="1">
      <alignment horizontal="left"/>
    </xf>
    <xf numFmtId="164" fontId="4" fillId="5" borderId="5" xfId="0" applyNumberFormat="1" applyFont="1" applyFill="1" applyBorder="1" applyAlignment="1">
      <alignment horizontal="right"/>
    </xf>
    <xf numFmtId="164" fontId="4" fillId="5" borderId="0" xfId="0" applyNumberFormat="1" applyFont="1" applyFill="1" applyAlignment="1">
      <alignment horizontal="left"/>
    </xf>
    <xf numFmtId="164" fontId="4" fillId="5" borderId="0" xfId="0" applyNumberFormat="1" applyFont="1" applyFill="1" applyAlignment="1">
      <alignment horizontal="right"/>
    </xf>
    <xf numFmtId="164" fontId="4" fillId="5" borderId="6" xfId="0" applyNumberFormat="1" applyFont="1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/>
    <xf numFmtId="1" fontId="4" fillId="6" borderId="5" xfId="0" applyNumberFormat="1" applyFont="1" applyFill="1" applyBorder="1" applyAlignment="1">
      <alignment horizontal="right"/>
    </xf>
    <xf numFmtId="1" fontId="4" fillId="6" borderId="0" xfId="0" applyNumberFormat="1" applyFont="1" applyFill="1" applyAlignment="1">
      <alignment horizontal="left"/>
    </xf>
    <xf numFmtId="1" fontId="4" fillId="6" borderId="0" xfId="0" applyNumberFormat="1" applyFont="1" applyFill="1" applyAlignment="1">
      <alignment horizontal="right"/>
    </xf>
    <xf numFmtId="1" fontId="4" fillId="6" borderId="6" xfId="0" applyNumberFormat="1" applyFont="1" applyFill="1" applyBorder="1" applyAlignment="1">
      <alignment horizontal="left"/>
    </xf>
    <xf numFmtId="164" fontId="4" fillId="6" borderId="5" xfId="0" applyNumberFormat="1" applyFont="1" applyFill="1" applyBorder="1" applyAlignment="1">
      <alignment horizontal="right"/>
    </xf>
    <xf numFmtId="164" fontId="4" fillId="6" borderId="0" xfId="0" applyNumberFormat="1" applyFont="1" applyFill="1" applyAlignment="1">
      <alignment horizontal="left"/>
    </xf>
    <xf numFmtId="164" fontId="4" fillId="6" borderId="0" xfId="0" applyNumberFormat="1" applyFont="1" applyFill="1" applyAlignment="1">
      <alignment horizontal="right"/>
    </xf>
    <xf numFmtId="164" fontId="4" fillId="6" borderId="6" xfId="0" applyNumberFormat="1" applyFont="1" applyFill="1" applyBorder="1" applyAlignment="1">
      <alignment horizontal="left"/>
    </xf>
    <xf numFmtId="1" fontId="4" fillId="5" borderId="10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left"/>
    </xf>
    <xf numFmtId="164" fontId="4" fillId="5" borderId="10" xfId="0" applyNumberFormat="1" applyFont="1" applyFill="1" applyBorder="1" applyAlignment="1">
      <alignment horizontal="right"/>
    </xf>
    <xf numFmtId="164" fontId="4" fillId="5" borderId="10" xfId="0" applyNumberFormat="1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7" borderId="7" xfId="0" applyFont="1" applyFill="1" applyBorder="1"/>
    <xf numFmtId="1" fontId="2" fillId="7" borderId="8" xfId="0" quotePrefix="1" applyNumberFormat="1" applyFont="1" applyFill="1" applyBorder="1" applyAlignment="1">
      <alignment horizontal="right"/>
    </xf>
    <xf numFmtId="1" fontId="2" fillId="7" borderId="7" xfId="0" quotePrefix="1" applyNumberFormat="1" applyFont="1" applyFill="1" applyBorder="1" applyAlignment="1">
      <alignment horizontal="left"/>
    </xf>
    <xf numFmtId="1" fontId="2" fillId="7" borderId="7" xfId="0" quotePrefix="1" applyNumberFormat="1" applyFont="1" applyFill="1" applyBorder="1" applyAlignment="1">
      <alignment horizontal="right"/>
    </xf>
    <xf numFmtId="1" fontId="2" fillId="7" borderId="9" xfId="0" quotePrefix="1" applyNumberFormat="1" applyFont="1" applyFill="1" applyBorder="1" applyAlignment="1">
      <alignment horizontal="left"/>
    </xf>
    <xf numFmtId="164" fontId="2" fillId="7" borderId="8" xfId="0" quotePrefix="1" applyNumberFormat="1" applyFont="1" applyFill="1" applyBorder="1" applyAlignment="1">
      <alignment horizontal="right"/>
    </xf>
    <xf numFmtId="164" fontId="2" fillId="7" borderId="7" xfId="0" quotePrefix="1" applyNumberFormat="1" applyFont="1" applyFill="1" applyBorder="1" applyAlignment="1">
      <alignment horizontal="left"/>
    </xf>
    <xf numFmtId="164" fontId="2" fillId="7" borderId="7" xfId="0" quotePrefix="1" applyNumberFormat="1" applyFont="1" applyFill="1" applyBorder="1" applyAlignment="1">
      <alignment horizontal="right"/>
    </xf>
    <xf numFmtId="164" fontId="2" fillId="7" borderId="9" xfId="0" quotePrefix="1" applyNumberFormat="1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" fillId="7" borderId="0" xfId="0" applyFont="1" applyFill="1"/>
    <xf numFmtId="1" fontId="2" fillId="7" borderId="5" xfId="0" quotePrefix="1" applyNumberFormat="1" applyFont="1" applyFill="1" applyBorder="1" applyAlignment="1">
      <alignment horizontal="right"/>
    </xf>
    <xf numFmtId="1" fontId="2" fillId="7" borderId="0" xfId="0" quotePrefix="1" applyNumberFormat="1" applyFont="1" applyFill="1" applyAlignment="1">
      <alignment horizontal="left"/>
    </xf>
    <xf numFmtId="1" fontId="2" fillId="7" borderId="0" xfId="0" quotePrefix="1" applyNumberFormat="1" applyFont="1" applyFill="1" applyAlignment="1">
      <alignment horizontal="right"/>
    </xf>
    <xf numFmtId="1" fontId="2" fillId="7" borderId="6" xfId="0" quotePrefix="1" applyNumberFormat="1" applyFont="1" applyFill="1" applyBorder="1" applyAlignment="1">
      <alignment horizontal="left"/>
    </xf>
    <xf numFmtId="164" fontId="2" fillId="7" borderId="5" xfId="0" quotePrefix="1" applyNumberFormat="1" applyFont="1" applyFill="1" applyBorder="1" applyAlignment="1">
      <alignment horizontal="right"/>
    </xf>
    <xf numFmtId="164" fontId="2" fillId="7" borderId="0" xfId="0" quotePrefix="1" applyNumberFormat="1" applyFont="1" applyFill="1" applyAlignment="1">
      <alignment horizontal="left"/>
    </xf>
    <xf numFmtId="164" fontId="2" fillId="7" borderId="0" xfId="0" quotePrefix="1" applyNumberFormat="1" applyFont="1" applyFill="1" applyAlignment="1">
      <alignment horizontal="right"/>
    </xf>
    <xf numFmtId="164" fontId="2" fillId="7" borderId="6" xfId="0" quotePrefix="1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5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6" xfId="0" quotePrefix="1" applyNumberFormat="1" applyFont="1" applyFill="1" applyBorder="1" applyAlignment="1">
      <alignment horizontal="left"/>
    </xf>
    <xf numFmtId="164" fontId="2" fillId="2" borderId="5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left"/>
    </xf>
    <xf numFmtId="164" fontId="2" fillId="2" borderId="0" xfId="0" quotePrefix="1" applyNumberFormat="1" applyFont="1" applyFill="1" applyAlignment="1">
      <alignment horizontal="right"/>
    </xf>
    <xf numFmtId="164" fontId="2" fillId="2" borderId="6" xfId="0" quotePrefix="1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1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right"/>
    </xf>
    <xf numFmtId="0" fontId="2" fillId="2" borderId="12" xfId="0" quotePrefix="1" applyFont="1" applyFill="1" applyBorder="1" applyAlignment="1">
      <alignment horizontal="left"/>
    </xf>
    <xf numFmtId="0" fontId="6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45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28574</xdr:rowOff>
    </xdr:from>
    <xdr:to>
      <xdr:col>33</xdr:col>
      <xdr:colOff>261938</xdr:colOff>
      <xdr:row>35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7C89AA-5E6A-DA4D-909F-C6FBFE5000C7}"/>
            </a:ext>
          </a:extLst>
        </xdr:cNvPr>
        <xdr:cNvSpPr txBox="1"/>
      </xdr:nvSpPr>
      <xdr:spPr>
        <a:xfrm>
          <a:off x="0" y="5400674"/>
          <a:ext cx="15984538" cy="93408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‖ Protein, Oil, and Starch on a dry weight basis.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7D71-763A-D744-B99E-E7E7418E545B}">
  <dimension ref="A1:AH42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1.5" customWidth="1"/>
    <col min="2" max="2" width="14.1640625" style="94" customWidth="1"/>
    <col min="3" max="3" width="10.83203125" style="94" customWidth="1"/>
    <col min="4" max="4" width="10.83203125" style="94" hidden="1" customWidth="1"/>
    <col min="5" max="5" width="5.1640625" style="101" customWidth="1"/>
    <col min="6" max="6" width="5.1640625" style="102" customWidth="1"/>
    <col min="7" max="7" width="5.1640625" style="101" customWidth="1"/>
    <col min="8" max="8" width="5.1640625" style="102" customWidth="1"/>
    <col min="9" max="9" width="5.1640625" style="101" customWidth="1"/>
    <col min="10" max="10" width="5.1640625" style="102" customWidth="1"/>
    <col min="11" max="11" width="5.1640625" style="101" customWidth="1"/>
    <col min="12" max="12" width="5.1640625" style="102" customWidth="1"/>
    <col min="13" max="13" width="5.1640625" style="101" customWidth="1"/>
    <col min="14" max="14" width="5.1640625" style="102" customWidth="1"/>
    <col min="15" max="15" width="5.1640625" style="101" customWidth="1"/>
    <col min="16" max="16" width="5.1640625" style="102" customWidth="1"/>
    <col min="17" max="17" width="5.1640625" style="101" customWidth="1"/>
    <col min="18" max="18" width="5.1640625" style="102" customWidth="1"/>
    <col min="19" max="19" width="5.1640625" style="101" customWidth="1"/>
    <col min="20" max="20" width="5.1640625" style="102" customWidth="1"/>
    <col min="21" max="21" width="5.1640625" style="101" customWidth="1"/>
    <col min="22" max="22" width="5.1640625" style="102" customWidth="1"/>
    <col min="23" max="23" width="5.1640625" style="101" customWidth="1"/>
    <col min="24" max="24" width="5.1640625" style="102" customWidth="1"/>
    <col min="25" max="25" width="5.1640625" style="101" customWidth="1"/>
    <col min="26" max="26" width="5.1640625" style="102" customWidth="1"/>
    <col min="27" max="27" width="5.1640625" style="101" customWidth="1"/>
    <col min="28" max="28" width="5.1640625" style="102" customWidth="1"/>
    <col min="29" max="29" width="5.1640625" style="101" customWidth="1"/>
    <col min="30" max="30" width="5.1640625" style="102" customWidth="1"/>
    <col min="31" max="31" width="5.1640625" style="101" customWidth="1"/>
    <col min="32" max="32" width="5.1640625" style="102" customWidth="1"/>
    <col min="33" max="33" width="5.1640625" style="101" customWidth="1"/>
    <col min="34" max="34" width="5.1640625" style="102" customWidth="1"/>
  </cols>
  <sheetData>
    <row r="1" spans="1:34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7" t="s">
        <v>6</v>
      </c>
      <c r="R2" s="8"/>
      <c r="S2" s="8"/>
      <c r="T2" s="8"/>
      <c r="U2" s="8"/>
      <c r="V2" s="9"/>
      <c r="W2" s="7" t="s">
        <v>7</v>
      </c>
      <c r="X2" s="8"/>
      <c r="Y2" s="8"/>
      <c r="Z2" s="8"/>
      <c r="AA2" s="8"/>
      <c r="AB2" s="9"/>
      <c r="AC2" s="7" t="s">
        <v>8</v>
      </c>
      <c r="AD2" s="8"/>
      <c r="AE2" s="8"/>
      <c r="AF2" s="8"/>
      <c r="AG2" s="8"/>
      <c r="AH2" s="8"/>
    </row>
    <row r="3" spans="1:34" x14ac:dyDescent="0.2">
      <c r="A3" s="10"/>
      <c r="B3" s="11"/>
      <c r="C3" s="11"/>
      <c r="D3" s="11"/>
      <c r="E3" s="12" t="s">
        <v>9</v>
      </c>
      <c r="F3" s="13"/>
      <c r="G3" s="13" t="s">
        <v>10</v>
      </c>
      <c r="H3" s="13"/>
      <c r="I3" s="13" t="s">
        <v>11</v>
      </c>
      <c r="J3" s="14"/>
      <c r="K3" s="12" t="s">
        <v>9</v>
      </c>
      <c r="L3" s="13"/>
      <c r="M3" s="13" t="s">
        <v>10</v>
      </c>
      <c r="N3" s="13"/>
      <c r="O3" s="13" t="s">
        <v>11</v>
      </c>
      <c r="P3" s="14"/>
      <c r="Q3" s="12" t="s">
        <v>9</v>
      </c>
      <c r="R3" s="13"/>
      <c r="S3" s="13" t="s">
        <v>10</v>
      </c>
      <c r="T3" s="13"/>
      <c r="U3" s="13" t="s">
        <v>11</v>
      </c>
      <c r="V3" s="14"/>
      <c r="W3" s="12" t="s">
        <v>9</v>
      </c>
      <c r="X3" s="13"/>
      <c r="Y3" s="13" t="s">
        <v>10</v>
      </c>
      <c r="Z3" s="13"/>
      <c r="AA3" s="13" t="s">
        <v>11</v>
      </c>
      <c r="AB3" s="14"/>
      <c r="AC3" s="12" t="s">
        <v>9</v>
      </c>
      <c r="AD3" s="13"/>
      <c r="AE3" s="13" t="s">
        <v>10</v>
      </c>
      <c r="AF3" s="13"/>
      <c r="AG3" s="13" t="s">
        <v>11</v>
      </c>
      <c r="AH3" s="13"/>
    </row>
    <row r="4" spans="1:34" ht="85" hidden="1" x14ac:dyDescent="0.2">
      <c r="A4" s="10" t="s">
        <v>1</v>
      </c>
      <c r="B4" s="11" t="s">
        <v>12</v>
      </c>
      <c r="C4" s="11" t="s">
        <v>3</v>
      </c>
      <c r="D4" s="11"/>
      <c r="E4" s="15" t="s">
        <v>13</v>
      </c>
      <c r="F4" s="16" t="s">
        <v>14</v>
      </c>
      <c r="G4" s="17" t="s">
        <v>15</v>
      </c>
      <c r="H4" s="16" t="s">
        <v>16</v>
      </c>
      <c r="I4" s="17" t="s">
        <v>17</v>
      </c>
      <c r="J4" s="18" t="s">
        <v>18</v>
      </c>
      <c r="K4" s="17" t="s">
        <v>19</v>
      </c>
      <c r="L4" s="16" t="s">
        <v>20</v>
      </c>
      <c r="M4" s="17" t="s">
        <v>21</v>
      </c>
      <c r="N4" s="16" t="s">
        <v>22</v>
      </c>
      <c r="O4" s="17" t="s">
        <v>23</v>
      </c>
      <c r="P4" s="16" t="s">
        <v>24</v>
      </c>
      <c r="Q4" s="15" t="s">
        <v>25</v>
      </c>
      <c r="R4" s="16" t="s">
        <v>26</v>
      </c>
      <c r="S4" s="17" t="s">
        <v>27</v>
      </c>
      <c r="T4" s="16" t="s">
        <v>28</v>
      </c>
      <c r="U4" s="17" t="s">
        <v>29</v>
      </c>
      <c r="V4" s="18" t="s">
        <v>30</v>
      </c>
      <c r="W4" s="17" t="s">
        <v>31</v>
      </c>
      <c r="X4" s="16" t="s">
        <v>32</v>
      </c>
      <c r="Y4" s="17" t="s">
        <v>33</v>
      </c>
      <c r="Z4" s="16" t="s">
        <v>34</v>
      </c>
      <c r="AA4" s="17" t="s">
        <v>35</v>
      </c>
      <c r="AB4" s="16" t="s">
        <v>36</v>
      </c>
      <c r="AC4" s="15" t="s">
        <v>37</v>
      </c>
      <c r="AD4" s="16" t="s">
        <v>38</v>
      </c>
      <c r="AE4" s="17" t="s">
        <v>39</v>
      </c>
      <c r="AF4" s="16" t="s">
        <v>40</v>
      </c>
      <c r="AG4" s="17" t="s">
        <v>41</v>
      </c>
      <c r="AH4" s="16" t="s">
        <v>42</v>
      </c>
    </row>
    <row r="5" spans="1:34" x14ac:dyDescent="0.2">
      <c r="A5" s="19" t="str">
        <f t="shared" ref="A5:A24" si="0">VLOOKUP(D5,VL_2020,2,FALSE)</f>
        <v>Dekalb DKC67-44 RIB GENVT2PRIB***</v>
      </c>
      <c r="B5" s="20" t="str">
        <f t="shared" ref="B5:B24" si="1">VLOOKUP(D5,VL_2020,6,FALSE)</f>
        <v>RR</v>
      </c>
      <c r="C5" s="20" t="str">
        <f t="shared" ref="C5:C24" si="2">VLOOKUP(D5,VL_2020,7,FALSE)</f>
        <v>VT2P</v>
      </c>
      <c r="D5" s="20" t="s">
        <v>43</v>
      </c>
      <c r="E5" s="21">
        <v>221.56</v>
      </c>
      <c r="F5" s="22" t="s">
        <v>44</v>
      </c>
      <c r="G5" s="23">
        <v>228.92</v>
      </c>
      <c r="H5" s="22" t="s">
        <v>44</v>
      </c>
      <c r="I5" s="23">
        <v>227.74</v>
      </c>
      <c r="J5" s="24" t="s">
        <v>44</v>
      </c>
      <c r="K5" s="25">
        <v>56</v>
      </c>
      <c r="L5" s="26" t="s">
        <v>44</v>
      </c>
      <c r="M5" s="27">
        <v>56.958300000000001</v>
      </c>
      <c r="N5" s="26" t="s">
        <v>44</v>
      </c>
      <c r="O5" s="27">
        <v>57.513300000000001</v>
      </c>
      <c r="P5" s="28" t="s">
        <v>44</v>
      </c>
      <c r="Q5" s="25">
        <v>8.4781999999999993</v>
      </c>
      <c r="R5" s="26" t="s">
        <v>44</v>
      </c>
      <c r="S5" s="27">
        <v>8.6753</v>
      </c>
      <c r="T5" s="26" t="s">
        <v>45</v>
      </c>
      <c r="U5" s="27">
        <v>8.5832999999999995</v>
      </c>
      <c r="V5" s="28" t="s">
        <v>44</v>
      </c>
      <c r="W5" s="25">
        <v>4.7516999999999996</v>
      </c>
      <c r="X5" s="26" t="s">
        <v>46</v>
      </c>
      <c r="Y5" s="27">
        <v>4.8188000000000004</v>
      </c>
      <c r="Z5" s="26" t="s">
        <v>45</v>
      </c>
      <c r="AA5" s="27">
        <v>4.7542999999999997</v>
      </c>
      <c r="AB5" s="28" t="s">
        <v>47</v>
      </c>
      <c r="AC5" s="25">
        <v>73.385400000000004</v>
      </c>
      <c r="AD5" s="26" t="s">
        <v>48</v>
      </c>
      <c r="AE5" s="27">
        <v>72.931899999999999</v>
      </c>
      <c r="AF5" s="26" t="s">
        <v>49</v>
      </c>
      <c r="AG5" s="27">
        <v>73.017399999999995</v>
      </c>
      <c r="AH5" s="26" t="s">
        <v>44</v>
      </c>
    </row>
    <row r="6" spans="1:34" x14ac:dyDescent="0.2">
      <c r="A6" s="29" t="str">
        <f t="shared" si="0"/>
        <v>Local Seed Co. LC1898 TC</v>
      </c>
      <c r="B6" s="30" t="str">
        <f t="shared" si="1"/>
        <v xml:space="preserve"> RR</v>
      </c>
      <c r="C6" s="30" t="str">
        <f t="shared" si="2"/>
        <v>TRE</v>
      </c>
      <c r="D6" s="30" t="s">
        <v>50</v>
      </c>
      <c r="E6" s="31">
        <v>220.32</v>
      </c>
      <c r="F6" s="32" t="s">
        <v>45</v>
      </c>
      <c r="G6" s="33"/>
      <c r="H6" s="32"/>
      <c r="I6" s="33"/>
      <c r="J6" s="34"/>
      <c r="K6" s="35">
        <v>55.606299999999997</v>
      </c>
      <c r="L6" s="36" t="s">
        <v>44</v>
      </c>
      <c r="M6" s="37"/>
      <c r="N6" s="36"/>
      <c r="O6" s="37"/>
      <c r="P6" s="38"/>
      <c r="Q6" s="35">
        <v>8.4781999999999993</v>
      </c>
      <c r="R6" s="36" t="s">
        <v>44</v>
      </c>
      <c r="S6" s="37"/>
      <c r="T6" s="36"/>
      <c r="U6" s="37"/>
      <c r="V6" s="38"/>
      <c r="W6" s="35">
        <v>4.5308999999999999</v>
      </c>
      <c r="X6" s="36" t="s">
        <v>51</v>
      </c>
      <c r="Y6" s="37"/>
      <c r="Z6" s="36"/>
      <c r="AA6" s="37"/>
      <c r="AB6" s="38"/>
      <c r="AC6" s="35">
        <v>73.543199999999999</v>
      </c>
      <c r="AD6" s="36" t="s">
        <v>52</v>
      </c>
      <c r="AE6" s="37"/>
      <c r="AF6" s="36"/>
      <c r="AG6" s="37"/>
      <c r="AH6" s="36"/>
    </row>
    <row r="7" spans="1:34" x14ac:dyDescent="0.2">
      <c r="A7" s="39" t="str">
        <f t="shared" si="0"/>
        <v>Local Seed Co. LC1707 VT2P</v>
      </c>
      <c r="B7" s="40" t="str">
        <f t="shared" si="1"/>
        <v>RR</v>
      </c>
      <c r="C7" s="40" t="str">
        <f t="shared" si="2"/>
        <v>VT2P</v>
      </c>
      <c r="D7" s="40" t="s">
        <v>53</v>
      </c>
      <c r="E7" s="41">
        <v>217.74</v>
      </c>
      <c r="F7" s="42" t="s">
        <v>54</v>
      </c>
      <c r="G7" s="43"/>
      <c r="H7" s="42"/>
      <c r="I7" s="43"/>
      <c r="J7" s="44"/>
      <c r="K7" s="45">
        <v>59.683300000000003</v>
      </c>
      <c r="L7" s="46" t="s">
        <v>44</v>
      </c>
      <c r="M7" s="47"/>
      <c r="N7" s="46"/>
      <c r="O7" s="47"/>
      <c r="P7" s="48"/>
      <c r="Q7" s="45">
        <v>8.5965000000000007</v>
      </c>
      <c r="R7" s="46" t="s">
        <v>44</v>
      </c>
      <c r="S7" s="47"/>
      <c r="T7" s="46"/>
      <c r="U7" s="47"/>
      <c r="V7" s="48"/>
      <c r="W7" s="45">
        <v>4.7516999999999996</v>
      </c>
      <c r="X7" s="46" t="s">
        <v>46</v>
      </c>
      <c r="Y7" s="47"/>
      <c r="Z7" s="46"/>
      <c r="AA7" s="47"/>
      <c r="AB7" s="48"/>
      <c r="AC7" s="45">
        <v>73.543199999999999</v>
      </c>
      <c r="AD7" s="46" t="s">
        <v>52</v>
      </c>
      <c r="AE7" s="47"/>
      <c r="AF7" s="46"/>
      <c r="AG7" s="47"/>
      <c r="AH7" s="46"/>
    </row>
    <row r="8" spans="1:34" x14ac:dyDescent="0.2">
      <c r="A8" s="29" t="str">
        <f t="shared" si="0"/>
        <v>Dekalb DKC68-69 RIB GENVT2PRIB***</v>
      </c>
      <c r="B8" s="30" t="str">
        <f t="shared" si="1"/>
        <v>RR</v>
      </c>
      <c r="C8" s="30" t="str">
        <f t="shared" si="2"/>
        <v>VT2P</v>
      </c>
      <c r="D8" s="30" t="s">
        <v>55</v>
      </c>
      <c r="E8" s="31">
        <v>216.8</v>
      </c>
      <c r="F8" s="32" t="s">
        <v>52</v>
      </c>
      <c r="G8" s="33">
        <v>226.6</v>
      </c>
      <c r="H8" s="32" t="s">
        <v>45</v>
      </c>
      <c r="I8" s="33">
        <v>224.06</v>
      </c>
      <c r="J8" s="34" t="s">
        <v>45</v>
      </c>
      <c r="K8" s="35">
        <v>57.183300000000003</v>
      </c>
      <c r="L8" s="36" t="s">
        <v>44</v>
      </c>
      <c r="M8" s="37">
        <v>57.9</v>
      </c>
      <c r="N8" s="36" t="s">
        <v>44</v>
      </c>
      <c r="O8" s="37">
        <v>58.42</v>
      </c>
      <c r="P8" s="38" t="s">
        <v>44</v>
      </c>
      <c r="Q8" s="35">
        <v>8.5965000000000007</v>
      </c>
      <c r="R8" s="36" t="s">
        <v>44</v>
      </c>
      <c r="S8" s="37">
        <v>8.9315999999999995</v>
      </c>
      <c r="T8" s="36" t="s">
        <v>44</v>
      </c>
      <c r="U8" s="37">
        <v>8.7148000000000003</v>
      </c>
      <c r="V8" s="38" t="s">
        <v>44</v>
      </c>
      <c r="W8" s="35">
        <v>4.6136999999999997</v>
      </c>
      <c r="X8" s="36" t="s">
        <v>56</v>
      </c>
      <c r="Y8" s="37">
        <v>4.7083000000000004</v>
      </c>
      <c r="Z8" s="36" t="s">
        <v>57</v>
      </c>
      <c r="AA8" s="37">
        <v>4.665</v>
      </c>
      <c r="AB8" s="38" t="s">
        <v>47</v>
      </c>
      <c r="AC8" s="35">
        <v>73.109399999999994</v>
      </c>
      <c r="AD8" s="36" t="s">
        <v>58</v>
      </c>
      <c r="AE8" s="37">
        <v>73.050200000000004</v>
      </c>
      <c r="AF8" s="36" t="s">
        <v>49</v>
      </c>
      <c r="AG8" s="37">
        <v>73.359099999999998</v>
      </c>
      <c r="AH8" s="36" t="s">
        <v>44</v>
      </c>
    </row>
    <row r="9" spans="1:34" x14ac:dyDescent="0.2">
      <c r="A9" s="39" t="str">
        <f t="shared" si="0"/>
        <v>Dekalb DKC67-37 RIB GENSSRIB</v>
      </c>
      <c r="B9" s="40" t="str">
        <f t="shared" si="1"/>
        <v>RR, LL</v>
      </c>
      <c r="C9" s="40" t="str">
        <f t="shared" si="2"/>
        <v>VT2P</v>
      </c>
      <c r="D9" s="40" t="s">
        <v>59</v>
      </c>
      <c r="E9" s="41">
        <v>215.69</v>
      </c>
      <c r="F9" s="42" t="s">
        <v>52</v>
      </c>
      <c r="G9" s="43"/>
      <c r="H9" s="42"/>
      <c r="I9" s="43"/>
      <c r="J9" s="44"/>
      <c r="K9" s="45">
        <v>56.283299999999997</v>
      </c>
      <c r="L9" s="46" t="s">
        <v>44</v>
      </c>
      <c r="M9" s="47"/>
      <c r="N9" s="46"/>
      <c r="O9" s="47"/>
      <c r="P9" s="48"/>
      <c r="Q9" s="45">
        <v>8.5175999999999998</v>
      </c>
      <c r="R9" s="46" t="s">
        <v>44</v>
      </c>
      <c r="S9" s="47"/>
      <c r="T9" s="46"/>
      <c r="U9" s="47"/>
      <c r="V9" s="48"/>
      <c r="W9" s="45">
        <v>4.8384999999999998</v>
      </c>
      <c r="X9" s="46" t="s">
        <v>60</v>
      </c>
      <c r="Y9" s="47"/>
      <c r="Z9" s="46"/>
      <c r="AA9" s="47"/>
      <c r="AB9" s="48"/>
      <c r="AC9" s="45">
        <v>73.188299999999998</v>
      </c>
      <c r="AD9" s="46" t="s">
        <v>58</v>
      </c>
      <c r="AE9" s="47"/>
      <c r="AF9" s="46"/>
      <c r="AG9" s="47"/>
      <c r="AH9" s="46"/>
    </row>
    <row r="10" spans="1:34" x14ac:dyDescent="0.2">
      <c r="A10" s="29" t="str">
        <f t="shared" si="0"/>
        <v>Dekalb DKC70-27 RIB GENVT2PRIB**</v>
      </c>
      <c r="B10" s="30" t="str">
        <f t="shared" si="1"/>
        <v>RR</v>
      </c>
      <c r="C10" s="30" t="str">
        <f t="shared" si="2"/>
        <v>VT2P</v>
      </c>
      <c r="D10" s="30" t="s">
        <v>61</v>
      </c>
      <c r="E10" s="31">
        <v>215.08</v>
      </c>
      <c r="F10" s="32" t="s">
        <v>48</v>
      </c>
      <c r="G10" s="33">
        <v>220.12</v>
      </c>
      <c r="H10" s="32" t="s">
        <v>57</v>
      </c>
      <c r="I10" s="33">
        <v>218.17</v>
      </c>
      <c r="J10" s="34" t="s">
        <v>47</v>
      </c>
      <c r="K10" s="35">
        <v>55.816699999999997</v>
      </c>
      <c r="L10" s="36" t="s">
        <v>44</v>
      </c>
      <c r="M10" s="37">
        <v>56.508299999999998</v>
      </c>
      <c r="N10" s="36" t="s">
        <v>44</v>
      </c>
      <c r="O10" s="37">
        <v>57.193300000000001</v>
      </c>
      <c r="P10" s="38" t="s">
        <v>44</v>
      </c>
      <c r="Q10" s="35">
        <v>8.9118999999999993</v>
      </c>
      <c r="R10" s="36" t="s">
        <v>44</v>
      </c>
      <c r="S10" s="37">
        <v>8.7345000000000006</v>
      </c>
      <c r="T10" s="36" t="s">
        <v>45</v>
      </c>
      <c r="U10" s="37">
        <v>8.5570000000000004</v>
      </c>
      <c r="V10" s="38" t="s">
        <v>44</v>
      </c>
      <c r="W10" s="35">
        <v>4.8818000000000001</v>
      </c>
      <c r="X10" s="36" t="s">
        <v>58</v>
      </c>
      <c r="Y10" s="37">
        <v>4.6353999999999997</v>
      </c>
      <c r="Z10" s="36" t="s">
        <v>57</v>
      </c>
      <c r="AA10" s="37">
        <v>4.6162999999999998</v>
      </c>
      <c r="AB10" s="38" t="s">
        <v>47</v>
      </c>
      <c r="AC10" s="35">
        <v>73.148799999999994</v>
      </c>
      <c r="AD10" s="36" t="s">
        <v>58</v>
      </c>
      <c r="AE10" s="37">
        <v>73.267099999999999</v>
      </c>
      <c r="AF10" s="36" t="s">
        <v>57</v>
      </c>
      <c r="AG10" s="37">
        <v>73.346000000000004</v>
      </c>
      <c r="AH10" s="36" t="s">
        <v>44</v>
      </c>
    </row>
    <row r="11" spans="1:34" x14ac:dyDescent="0.2">
      <c r="A11" s="39" t="str">
        <f t="shared" si="0"/>
        <v xml:space="preserve">Progeny EXP2017 </v>
      </c>
      <c r="B11" s="40" t="str">
        <f t="shared" si="1"/>
        <v>RR</v>
      </c>
      <c r="C11" s="40" t="str">
        <f t="shared" si="2"/>
        <v>VT2P</v>
      </c>
      <c r="D11" s="40" t="s">
        <v>62</v>
      </c>
      <c r="E11" s="41">
        <v>211.34</v>
      </c>
      <c r="F11" s="42" t="s">
        <v>48</v>
      </c>
      <c r="G11" s="43"/>
      <c r="H11" s="42"/>
      <c r="I11" s="43"/>
      <c r="J11" s="44"/>
      <c r="K11" s="45">
        <v>56.5</v>
      </c>
      <c r="L11" s="46" t="s">
        <v>44</v>
      </c>
      <c r="M11" s="47"/>
      <c r="N11" s="46"/>
      <c r="O11" s="47"/>
      <c r="P11" s="48"/>
      <c r="Q11" s="45">
        <v>8.5570000000000004</v>
      </c>
      <c r="R11" s="46" t="s">
        <v>44</v>
      </c>
      <c r="S11" s="47"/>
      <c r="T11" s="46"/>
      <c r="U11" s="47"/>
      <c r="V11" s="48"/>
      <c r="W11" s="45">
        <v>4.8661000000000003</v>
      </c>
      <c r="X11" s="46" t="s">
        <v>63</v>
      </c>
      <c r="Y11" s="47"/>
      <c r="Z11" s="46"/>
      <c r="AA11" s="47"/>
      <c r="AB11" s="48"/>
      <c r="AC11" s="45">
        <v>73.188299999999998</v>
      </c>
      <c r="AD11" s="46" t="s">
        <v>58</v>
      </c>
      <c r="AE11" s="47"/>
      <c r="AF11" s="46"/>
      <c r="AG11" s="47"/>
      <c r="AH11" s="46"/>
    </row>
    <row r="12" spans="1:34" x14ac:dyDescent="0.2">
      <c r="A12" s="29" t="str">
        <f t="shared" si="0"/>
        <v xml:space="preserve">Progeny EXP2018 </v>
      </c>
      <c r="B12" s="30" t="str">
        <f t="shared" si="1"/>
        <v xml:space="preserve">RR, LL </v>
      </c>
      <c r="C12" s="30" t="str">
        <f t="shared" si="2"/>
        <v>SS</v>
      </c>
      <c r="D12" s="30" t="s">
        <v>64</v>
      </c>
      <c r="E12" s="31">
        <v>211.16</v>
      </c>
      <c r="F12" s="32" t="s">
        <v>48</v>
      </c>
      <c r="G12" s="33"/>
      <c r="H12" s="32"/>
      <c r="I12" s="33"/>
      <c r="J12" s="34"/>
      <c r="K12" s="35">
        <v>57.55</v>
      </c>
      <c r="L12" s="36" t="s">
        <v>44</v>
      </c>
      <c r="M12" s="37"/>
      <c r="N12" s="36"/>
      <c r="O12" s="37"/>
      <c r="P12" s="38"/>
      <c r="Q12" s="35">
        <v>8.7935999999999996</v>
      </c>
      <c r="R12" s="36" t="s">
        <v>44</v>
      </c>
      <c r="S12" s="37"/>
      <c r="T12" s="36"/>
      <c r="U12" s="37"/>
      <c r="V12" s="38"/>
      <c r="W12" s="35">
        <v>5.0355999999999996</v>
      </c>
      <c r="X12" s="36" t="s">
        <v>57</v>
      </c>
      <c r="Y12" s="37"/>
      <c r="Z12" s="36"/>
      <c r="AA12" s="37"/>
      <c r="AB12" s="38"/>
      <c r="AC12" s="35">
        <v>72.675600000000003</v>
      </c>
      <c r="AD12" s="36" t="s">
        <v>65</v>
      </c>
      <c r="AE12" s="37"/>
      <c r="AF12" s="36"/>
      <c r="AG12" s="37"/>
      <c r="AH12" s="36"/>
    </row>
    <row r="13" spans="1:34" x14ac:dyDescent="0.2">
      <c r="A13" s="39" t="str">
        <f t="shared" si="0"/>
        <v>Progeny PGY 9117 VT2P***</v>
      </c>
      <c r="B13" s="40" t="str">
        <f t="shared" si="1"/>
        <v>RR</v>
      </c>
      <c r="C13" s="40" t="str">
        <f t="shared" si="2"/>
        <v>VT2P</v>
      </c>
      <c r="D13" s="40" t="s">
        <v>66</v>
      </c>
      <c r="E13" s="41">
        <v>210.51</v>
      </c>
      <c r="F13" s="42" t="s">
        <v>48</v>
      </c>
      <c r="G13" s="43">
        <v>220.37</v>
      </c>
      <c r="H13" s="42" t="s">
        <v>57</v>
      </c>
      <c r="I13" s="43">
        <v>221.99</v>
      </c>
      <c r="J13" s="44" t="s">
        <v>45</v>
      </c>
      <c r="K13" s="45">
        <v>56.7333</v>
      </c>
      <c r="L13" s="46" t="s">
        <v>44</v>
      </c>
      <c r="M13" s="47">
        <v>57.125</v>
      </c>
      <c r="N13" s="46" t="s">
        <v>44</v>
      </c>
      <c r="O13" s="47">
        <v>57.793300000000002</v>
      </c>
      <c r="P13" s="48" t="s">
        <v>44</v>
      </c>
      <c r="Q13" s="45">
        <v>8.1626999999999992</v>
      </c>
      <c r="R13" s="46" t="s">
        <v>44</v>
      </c>
      <c r="S13" s="47">
        <v>8.3007000000000009</v>
      </c>
      <c r="T13" s="46" t="s">
        <v>57</v>
      </c>
      <c r="U13" s="47">
        <v>8.2678999999999991</v>
      </c>
      <c r="V13" s="48" t="s">
        <v>44</v>
      </c>
      <c r="W13" s="45">
        <v>5.0907999999999998</v>
      </c>
      <c r="X13" s="46" t="s">
        <v>47</v>
      </c>
      <c r="Y13" s="47">
        <v>5.1105999999999998</v>
      </c>
      <c r="Z13" s="46" t="s">
        <v>44</v>
      </c>
      <c r="AA13" s="47">
        <v>5.0632000000000001</v>
      </c>
      <c r="AB13" s="48" t="s">
        <v>44</v>
      </c>
      <c r="AC13" s="45">
        <v>73.069999999999993</v>
      </c>
      <c r="AD13" s="46" t="s">
        <v>58</v>
      </c>
      <c r="AE13" s="47">
        <v>72.931899999999999</v>
      </c>
      <c r="AF13" s="46" t="s">
        <v>49</v>
      </c>
      <c r="AG13" s="47">
        <v>72.925399999999996</v>
      </c>
      <c r="AH13" s="46" t="s">
        <v>44</v>
      </c>
    </row>
    <row r="14" spans="1:34" x14ac:dyDescent="0.2">
      <c r="A14" s="29" t="str">
        <f t="shared" si="0"/>
        <v xml:space="preserve">Dyna-Gro D57VC17 </v>
      </c>
      <c r="B14" s="30" t="str">
        <f t="shared" si="1"/>
        <v>RR</v>
      </c>
      <c r="C14" s="30" t="str">
        <f t="shared" si="2"/>
        <v>VT2P </v>
      </c>
      <c r="D14" s="30" t="s">
        <v>67</v>
      </c>
      <c r="E14" s="31">
        <v>210.49</v>
      </c>
      <c r="F14" s="32" t="s">
        <v>48</v>
      </c>
      <c r="G14" s="33">
        <v>217.63</v>
      </c>
      <c r="H14" s="32" t="s">
        <v>49</v>
      </c>
      <c r="I14" s="33"/>
      <c r="J14" s="34"/>
      <c r="K14" s="35">
        <v>57.033299999999997</v>
      </c>
      <c r="L14" s="36" t="s">
        <v>44</v>
      </c>
      <c r="M14" s="37">
        <v>60.091700000000003</v>
      </c>
      <c r="N14" s="36" t="s">
        <v>44</v>
      </c>
      <c r="O14" s="37"/>
      <c r="P14" s="38"/>
      <c r="Q14" s="35">
        <v>8.3598999999999997</v>
      </c>
      <c r="R14" s="36" t="s">
        <v>44</v>
      </c>
      <c r="S14" s="37">
        <v>8.3993000000000002</v>
      </c>
      <c r="T14" s="36" t="s">
        <v>57</v>
      </c>
      <c r="U14" s="37"/>
      <c r="V14" s="38"/>
      <c r="W14" s="35">
        <v>4.4363000000000001</v>
      </c>
      <c r="X14" s="36" t="s">
        <v>68</v>
      </c>
      <c r="Y14" s="37">
        <v>4.5388000000000002</v>
      </c>
      <c r="Z14" s="36" t="s">
        <v>57</v>
      </c>
      <c r="AA14" s="37"/>
      <c r="AB14" s="38"/>
      <c r="AC14" s="35">
        <v>74.055800000000005</v>
      </c>
      <c r="AD14" s="36" t="s">
        <v>45</v>
      </c>
      <c r="AE14" s="37">
        <v>73.740300000000005</v>
      </c>
      <c r="AF14" s="36" t="s">
        <v>45</v>
      </c>
      <c r="AG14" s="37"/>
      <c r="AH14" s="36"/>
    </row>
    <row r="15" spans="1:34" x14ac:dyDescent="0.2">
      <c r="A15" s="39" t="str">
        <f t="shared" si="0"/>
        <v xml:space="preserve">Dyna-Gro D58VC65  </v>
      </c>
      <c r="B15" s="40" t="str">
        <f t="shared" si="1"/>
        <v>RR</v>
      </c>
      <c r="C15" s="40" t="str">
        <f t="shared" si="2"/>
        <v xml:space="preserve">VT2P </v>
      </c>
      <c r="D15" s="40" t="s">
        <v>69</v>
      </c>
      <c r="E15" s="41">
        <v>210.05</v>
      </c>
      <c r="F15" s="42" t="s">
        <v>63</v>
      </c>
      <c r="G15" s="43">
        <v>217.21</v>
      </c>
      <c r="H15" s="42" t="s">
        <v>49</v>
      </c>
      <c r="I15" s="43"/>
      <c r="J15" s="44"/>
      <c r="K15" s="45">
        <v>57.4833</v>
      </c>
      <c r="L15" s="46" t="s">
        <v>44</v>
      </c>
      <c r="M15" s="47">
        <v>57.616700000000002</v>
      </c>
      <c r="N15" s="46" t="s">
        <v>44</v>
      </c>
      <c r="O15" s="47"/>
      <c r="P15" s="48"/>
      <c r="Q15" s="45">
        <v>7.8472</v>
      </c>
      <c r="R15" s="46" t="s">
        <v>44</v>
      </c>
      <c r="S15" s="47">
        <v>7.9654999999999996</v>
      </c>
      <c r="T15" s="46" t="s">
        <v>49</v>
      </c>
      <c r="U15" s="47"/>
      <c r="V15" s="48"/>
      <c r="W15" s="45">
        <v>4.3533999999999997</v>
      </c>
      <c r="X15" s="46" t="s">
        <v>70</v>
      </c>
      <c r="Y15" s="47">
        <v>4.4401999999999999</v>
      </c>
      <c r="Z15" s="46" t="s">
        <v>49</v>
      </c>
      <c r="AA15" s="47"/>
      <c r="AB15" s="48"/>
      <c r="AC15" s="45">
        <v>74.331800000000001</v>
      </c>
      <c r="AD15" s="46" t="s">
        <v>44</v>
      </c>
      <c r="AE15" s="47">
        <v>74.114900000000006</v>
      </c>
      <c r="AF15" s="46" t="s">
        <v>44</v>
      </c>
      <c r="AG15" s="47"/>
      <c r="AH15" s="46"/>
    </row>
    <row r="16" spans="1:34" x14ac:dyDescent="0.2">
      <c r="A16" s="29" t="str">
        <f t="shared" si="0"/>
        <v>Mission Seed A1798 VT2P</v>
      </c>
      <c r="B16" s="30" t="str">
        <f t="shared" si="1"/>
        <v>RR2</v>
      </c>
      <c r="C16" s="30" t="str">
        <f t="shared" si="2"/>
        <v>VT2P</v>
      </c>
      <c r="D16" s="30" t="s">
        <v>71</v>
      </c>
      <c r="E16" s="31">
        <v>210.01</v>
      </c>
      <c r="F16" s="32" t="s">
        <v>63</v>
      </c>
      <c r="G16" s="33"/>
      <c r="H16" s="32"/>
      <c r="I16" s="33"/>
      <c r="J16" s="34"/>
      <c r="K16" s="35">
        <v>56.45</v>
      </c>
      <c r="L16" s="36" t="s">
        <v>44</v>
      </c>
      <c r="M16" s="37"/>
      <c r="N16" s="36"/>
      <c r="O16" s="37"/>
      <c r="P16" s="38"/>
      <c r="Q16" s="35">
        <v>8.5175999999999998</v>
      </c>
      <c r="R16" s="36" t="s">
        <v>44</v>
      </c>
      <c r="S16" s="37"/>
      <c r="T16" s="36"/>
      <c r="U16" s="37"/>
      <c r="V16" s="38"/>
      <c r="W16" s="35">
        <v>4.9371</v>
      </c>
      <c r="X16" s="36" t="s">
        <v>72</v>
      </c>
      <c r="Y16" s="37"/>
      <c r="Z16" s="36"/>
      <c r="AA16" s="37"/>
      <c r="AB16" s="38"/>
      <c r="AC16" s="35">
        <v>72.478499999999997</v>
      </c>
      <c r="AD16" s="36" t="s">
        <v>73</v>
      </c>
      <c r="AE16" s="37"/>
      <c r="AF16" s="36"/>
      <c r="AG16" s="37"/>
      <c r="AH16" s="36"/>
    </row>
    <row r="17" spans="1:34" x14ac:dyDescent="0.2">
      <c r="A17" s="39" t="str">
        <f t="shared" si="0"/>
        <v>Local Seed Co. LC1987 VT2P</v>
      </c>
      <c r="B17" s="40" t="str">
        <f t="shared" si="1"/>
        <v>RR</v>
      </c>
      <c r="C17" s="40" t="str">
        <f t="shared" si="2"/>
        <v>VT2P</v>
      </c>
      <c r="D17" s="40" t="s">
        <v>74</v>
      </c>
      <c r="E17" s="41">
        <v>209.65</v>
      </c>
      <c r="F17" s="42" t="s">
        <v>63</v>
      </c>
      <c r="G17" s="43">
        <v>217.16</v>
      </c>
      <c r="H17" s="42" t="s">
        <v>49</v>
      </c>
      <c r="I17" s="43"/>
      <c r="J17" s="44"/>
      <c r="K17" s="45">
        <v>56.916699999999999</v>
      </c>
      <c r="L17" s="46" t="s">
        <v>44</v>
      </c>
      <c r="M17" s="47">
        <v>56.316699999999997</v>
      </c>
      <c r="N17" s="46" t="s">
        <v>44</v>
      </c>
      <c r="O17" s="47"/>
      <c r="P17" s="48"/>
      <c r="Q17" s="45">
        <v>8.8331</v>
      </c>
      <c r="R17" s="46" t="s">
        <v>44</v>
      </c>
      <c r="S17" s="47">
        <v>8.9315999999999995</v>
      </c>
      <c r="T17" s="46" t="s">
        <v>44</v>
      </c>
      <c r="U17" s="47"/>
      <c r="V17" s="48"/>
      <c r="W17" s="45">
        <v>4.7634999999999996</v>
      </c>
      <c r="X17" s="46" t="s">
        <v>75</v>
      </c>
      <c r="Y17" s="47">
        <v>4.8109000000000002</v>
      </c>
      <c r="Z17" s="46" t="s">
        <v>45</v>
      </c>
      <c r="AA17" s="47"/>
      <c r="AB17" s="48"/>
      <c r="AC17" s="45">
        <v>73.503699999999995</v>
      </c>
      <c r="AD17" s="46" t="s">
        <v>52</v>
      </c>
      <c r="AE17" s="47">
        <v>73.129099999999994</v>
      </c>
      <c r="AF17" s="46" t="s">
        <v>49</v>
      </c>
      <c r="AG17" s="47"/>
      <c r="AH17" s="46"/>
    </row>
    <row r="18" spans="1:34" x14ac:dyDescent="0.2">
      <c r="A18" s="29" t="str">
        <f t="shared" si="0"/>
        <v>LG Seeds LG68C22 VT2Pro</v>
      </c>
      <c r="B18" s="30" t="str">
        <f t="shared" si="1"/>
        <v>RR</v>
      </c>
      <c r="C18" s="30" t="str">
        <f t="shared" si="2"/>
        <v>VT2P</v>
      </c>
      <c r="D18" s="30" t="s">
        <v>76</v>
      </c>
      <c r="E18" s="31">
        <v>207</v>
      </c>
      <c r="F18" s="32" t="s">
        <v>77</v>
      </c>
      <c r="G18" s="33"/>
      <c r="H18" s="32"/>
      <c r="I18" s="33"/>
      <c r="J18" s="34"/>
      <c r="K18" s="35">
        <v>57.433300000000003</v>
      </c>
      <c r="L18" s="36" t="s">
        <v>44</v>
      </c>
      <c r="M18" s="37"/>
      <c r="N18" s="36"/>
      <c r="O18" s="37"/>
      <c r="P18" s="38"/>
      <c r="Q18" s="35">
        <v>9.3850999999999996</v>
      </c>
      <c r="R18" s="36" t="s">
        <v>44</v>
      </c>
      <c r="S18" s="37"/>
      <c r="T18" s="36"/>
      <c r="U18" s="37"/>
      <c r="V18" s="38"/>
      <c r="W18" s="35">
        <v>4.8384999999999998</v>
      </c>
      <c r="X18" s="36" t="s">
        <v>60</v>
      </c>
      <c r="Y18" s="37"/>
      <c r="Z18" s="36"/>
      <c r="AA18" s="37"/>
      <c r="AB18" s="38"/>
      <c r="AC18" s="35">
        <v>72.715100000000007</v>
      </c>
      <c r="AD18" s="36" t="s">
        <v>65</v>
      </c>
      <c r="AE18" s="37"/>
      <c r="AF18" s="36"/>
      <c r="AG18" s="37"/>
      <c r="AH18" s="36"/>
    </row>
    <row r="19" spans="1:34" x14ac:dyDescent="0.2">
      <c r="A19" s="39" t="str">
        <f t="shared" si="0"/>
        <v>Local Seed Co. LC1806 VT2P</v>
      </c>
      <c r="B19" s="40" t="str">
        <f t="shared" si="1"/>
        <v>RR</v>
      </c>
      <c r="C19" s="40" t="str">
        <f t="shared" si="2"/>
        <v>VT2P</v>
      </c>
      <c r="D19" s="40" t="s">
        <v>78</v>
      </c>
      <c r="E19" s="41">
        <v>206.1</v>
      </c>
      <c r="F19" s="42" t="s">
        <v>79</v>
      </c>
      <c r="G19" s="43"/>
      <c r="H19" s="42"/>
      <c r="I19" s="43"/>
      <c r="J19" s="44"/>
      <c r="K19" s="45">
        <v>57.333300000000001</v>
      </c>
      <c r="L19" s="46" t="s">
        <v>44</v>
      </c>
      <c r="M19" s="47"/>
      <c r="N19" s="46"/>
      <c r="O19" s="47"/>
      <c r="P19" s="48"/>
      <c r="Q19" s="45">
        <v>8.5175999999999998</v>
      </c>
      <c r="R19" s="46" t="s">
        <v>44</v>
      </c>
      <c r="S19" s="47"/>
      <c r="T19" s="46"/>
      <c r="U19" s="47"/>
      <c r="V19" s="48"/>
      <c r="W19" s="45">
        <v>4.5190999999999999</v>
      </c>
      <c r="X19" s="46" t="s">
        <v>80</v>
      </c>
      <c r="Y19" s="47"/>
      <c r="Z19" s="46"/>
      <c r="AA19" s="47"/>
      <c r="AB19" s="48"/>
      <c r="AC19" s="45">
        <v>73.503699999999995</v>
      </c>
      <c r="AD19" s="46" t="s">
        <v>52</v>
      </c>
      <c r="AE19" s="47"/>
      <c r="AF19" s="46"/>
      <c r="AG19" s="47"/>
      <c r="AH19" s="46"/>
    </row>
    <row r="20" spans="1:34" x14ac:dyDescent="0.2">
      <c r="A20" s="29" t="str">
        <f t="shared" si="0"/>
        <v>AgriGold A647-35 3330</v>
      </c>
      <c r="B20" s="30" t="str">
        <f t="shared" si="1"/>
        <v>RR, LL</v>
      </c>
      <c r="C20" s="30" t="str">
        <f t="shared" si="2"/>
        <v>VIP 3330</v>
      </c>
      <c r="D20" s="30" t="s">
        <v>81</v>
      </c>
      <c r="E20" s="31">
        <v>204.18</v>
      </c>
      <c r="F20" s="32" t="s">
        <v>73</v>
      </c>
      <c r="G20" s="33"/>
      <c r="H20" s="32"/>
      <c r="I20" s="33"/>
      <c r="J20" s="34"/>
      <c r="K20" s="35">
        <v>56.066699999999997</v>
      </c>
      <c r="L20" s="36" t="s">
        <v>44</v>
      </c>
      <c r="M20" s="37"/>
      <c r="N20" s="36"/>
      <c r="O20" s="37"/>
      <c r="P20" s="38"/>
      <c r="Q20" s="35">
        <v>8.7935999999999996</v>
      </c>
      <c r="R20" s="36" t="s">
        <v>44</v>
      </c>
      <c r="S20" s="37"/>
      <c r="T20" s="36"/>
      <c r="U20" s="37"/>
      <c r="V20" s="38"/>
      <c r="W20" s="35">
        <v>4.8188000000000004</v>
      </c>
      <c r="X20" s="36" t="s">
        <v>60</v>
      </c>
      <c r="Y20" s="37"/>
      <c r="Z20" s="36"/>
      <c r="AA20" s="37"/>
      <c r="AB20" s="38"/>
      <c r="AC20" s="35">
        <v>72.912199999999999</v>
      </c>
      <c r="AD20" s="36" t="s">
        <v>82</v>
      </c>
      <c r="AE20" s="37"/>
      <c r="AF20" s="36"/>
      <c r="AG20" s="37"/>
      <c r="AH20" s="36"/>
    </row>
    <row r="21" spans="1:34" x14ac:dyDescent="0.2">
      <c r="A21" s="39" t="str">
        <f t="shared" si="0"/>
        <v xml:space="preserve">Spectrum  6775 </v>
      </c>
      <c r="B21" s="40" t="str">
        <f t="shared" si="1"/>
        <v>None</v>
      </c>
      <c r="C21" s="40" t="str">
        <f t="shared" si="2"/>
        <v>None</v>
      </c>
      <c r="D21" s="40" t="s">
        <v>83</v>
      </c>
      <c r="E21" s="41">
        <v>198.89</v>
      </c>
      <c r="F21" s="42" t="s">
        <v>84</v>
      </c>
      <c r="G21" s="43"/>
      <c r="H21" s="42"/>
      <c r="I21" s="43"/>
      <c r="J21" s="44"/>
      <c r="K21" s="45">
        <v>56.5</v>
      </c>
      <c r="L21" s="46" t="s">
        <v>44</v>
      </c>
      <c r="M21" s="47"/>
      <c r="N21" s="46"/>
      <c r="O21" s="47"/>
      <c r="P21" s="48"/>
      <c r="Q21" s="45">
        <v>9.1880000000000006</v>
      </c>
      <c r="R21" s="46" t="s">
        <v>44</v>
      </c>
      <c r="S21" s="47"/>
      <c r="T21" s="46"/>
      <c r="U21" s="47"/>
      <c r="V21" s="48"/>
      <c r="W21" s="45">
        <v>4.3849999999999998</v>
      </c>
      <c r="X21" s="46" t="s">
        <v>70</v>
      </c>
      <c r="Y21" s="47"/>
      <c r="Z21" s="46"/>
      <c r="AA21" s="47"/>
      <c r="AB21" s="48"/>
      <c r="AC21" s="45">
        <v>73.779799999999994</v>
      </c>
      <c r="AD21" s="46" t="s">
        <v>54</v>
      </c>
      <c r="AE21" s="47"/>
      <c r="AF21" s="46"/>
      <c r="AG21" s="47"/>
      <c r="AH21" s="46"/>
    </row>
    <row r="22" spans="1:34" x14ac:dyDescent="0.2">
      <c r="A22" s="29" t="str">
        <f t="shared" si="0"/>
        <v xml:space="preserve">Progeny EXP1917 </v>
      </c>
      <c r="B22" s="30" t="str">
        <f t="shared" si="1"/>
        <v>RR</v>
      </c>
      <c r="C22" s="30" t="str">
        <f t="shared" si="2"/>
        <v>VT2P</v>
      </c>
      <c r="D22" s="30" t="s">
        <v>85</v>
      </c>
      <c r="E22" s="31">
        <v>183.02</v>
      </c>
      <c r="F22" s="32" t="s">
        <v>86</v>
      </c>
      <c r="G22" s="33"/>
      <c r="H22" s="32"/>
      <c r="I22" s="33"/>
      <c r="J22" s="34"/>
      <c r="K22" s="35">
        <v>57.25</v>
      </c>
      <c r="L22" s="36" t="s">
        <v>44</v>
      </c>
      <c r="M22" s="37"/>
      <c r="N22" s="36"/>
      <c r="O22" s="37"/>
      <c r="P22" s="38"/>
      <c r="Q22" s="35">
        <v>8.7935999999999996</v>
      </c>
      <c r="R22" s="36" t="s">
        <v>44</v>
      </c>
      <c r="S22" s="37"/>
      <c r="T22" s="36"/>
      <c r="U22" s="37"/>
      <c r="V22" s="38"/>
      <c r="W22" s="35">
        <v>4.59</v>
      </c>
      <c r="X22" s="36" t="s">
        <v>87</v>
      </c>
      <c r="Y22" s="37"/>
      <c r="Z22" s="36"/>
      <c r="AA22" s="37"/>
      <c r="AB22" s="38"/>
      <c r="AC22" s="35">
        <v>73.306600000000003</v>
      </c>
      <c r="AD22" s="36" t="s">
        <v>58</v>
      </c>
      <c r="AE22" s="37"/>
      <c r="AF22" s="36"/>
      <c r="AG22" s="37"/>
      <c r="AH22" s="36"/>
    </row>
    <row r="23" spans="1:34" x14ac:dyDescent="0.2">
      <c r="A23" s="39" t="str">
        <f t="shared" si="0"/>
        <v xml:space="preserve">TN 2002 </v>
      </c>
      <c r="B23" s="40" t="str">
        <f t="shared" si="1"/>
        <v>None</v>
      </c>
      <c r="C23" s="40" t="str">
        <f t="shared" si="2"/>
        <v>None</v>
      </c>
      <c r="D23" s="40" t="s">
        <v>88</v>
      </c>
      <c r="E23" s="41">
        <v>176.07</v>
      </c>
      <c r="F23" s="42" t="s">
        <v>89</v>
      </c>
      <c r="G23" s="43"/>
      <c r="H23" s="42"/>
      <c r="I23" s="43"/>
      <c r="J23" s="44"/>
      <c r="K23" s="45">
        <v>56.333300000000001</v>
      </c>
      <c r="L23" s="46" t="s">
        <v>44</v>
      </c>
      <c r="M23" s="47"/>
      <c r="N23" s="46"/>
      <c r="O23" s="47"/>
      <c r="P23" s="48"/>
      <c r="Q23" s="45">
        <v>8.3598999999999997</v>
      </c>
      <c r="R23" s="46" t="s">
        <v>44</v>
      </c>
      <c r="S23" s="47"/>
      <c r="T23" s="46"/>
      <c r="U23" s="47"/>
      <c r="V23" s="48"/>
      <c r="W23" s="45">
        <v>4.9291999999999998</v>
      </c>
      <c r="X23" s="46" t="s">
        <v>72</v>
      </c>
      <c r="Y23" s="47"/>
      <c r="Z23" s="46"/>
      <c r="AA23" s="47"/>
      <c r="AB23" s="48"/>
      <c r="AC23" s="45">
        <v>73.188299999999998</v>
      </c>
      <c r="AD23" s="46" t="s">
        <v>58</v>
      </c>
      <c r="AE23" s="47"/>
      <c r="AF23" s="46"/>
      <c r="AG23" s="47"/>
      <c r="AH23" s="46"/>
    </row>
    <row r="24" spans="1:34" x14ac:dyDescent="0.2">
      <c r="A24" s="29" t="str">
        <f t="shared" si="0"/>
        <v xml:space="preserve">TN 2001 </v>
      </c>
      <c r="B24" s="30" t="str">
        <f t="shared" si="1"/>
        <v>None</v>
      </c>
      <c r="C24" s="30" t="str">
        <f t="shared" si="2"/>
        <v>None</v>
      </c>
      <c r="D24" s="30" t="s">
        <v>90</v>
      </c>
      <c r="E24" s="31">
        <v>171.6</v>
      </c>
      <c r="F24" s="32" t="s">
        <v>91</v>
      </c>
      <c r="G24" s="49"/>
      <c r="H24" s="50"/>
      <c r="I24" s="33"/>
      <c r="J24" s="34"/>
      <c r="K24" s="35">
        <v>58.466700000000003</v>
      </c>
      <c r="L24" s="36" t="s">
        <v>44</v>
      </c>
      <c r="M24" s="51"/>
      <c r="N24" s="52"/>
      <c r="O24" s="37"/>
      <c r="P24" s="38"/>
      <c r="Q24" s="35">
        <v>9.1090999999999998</v>
      </c>
      <c r="R24" s="36" t="s">
        <v>44</v>
      </c>
      <c r="S24" s="51"/>
      <c r="T24" s="52"/>
      <c r="U24" s="37"/>
      <c r="V24" s="38"/>
      <c r="W24" s="35">
        <v>5.5601000000000003</v>
      </c>
      <c r="X24" s="36" t="s">
        <v>44</v>
      </c>
      <c r="Y24" s="51"/>
      <c r="Z24" s="52"/>
      <c r="AA24" s="37"/>
      <c r="AB24" s="38"/>
      <c r="AC24" s="35">
        <v>71.5715</v>
      </c>
      <c r="AD24" s="36" t="s">
        <v>84</v>
      </c>
      <c r="AE24" s="51"/>
      <c r="AF24" s="52"/>
      <c r="AG24" s="37"/>
      <c r="AH24" s="36"/>
    </row>
    <row r="25" spans="1:34" x14ac:dyDescent="0.2">
      <c r="A25" s="53" t="s">
        <v>92</v>
      </c>
      <c r="B25" s="54"/>
      <c r="C25" s="54"/>
      <c r="D25" s="54"/>
      <c r="E25" s="55">
        <v>206.36</v>
      </c>
      <c r="F25" s="56"/>
      <c r="G25" s="57">
        <v>221.15</v>
      </c>
      <c r="H25" s="56"/>
      <c r="I25" s="57">
        <v>222.99</v>
      </c>
      <c r="J25" s="58"/>
      <c r="K25" s="59">
        <v>56.931199999999997</v>
      </c>
      <c r="L25" s="60"/>
      <c r="M25" s="61">
        <v>57.502400000000002</v>
      </c>
      <c r="N25" s="60"/>
      <c r="O25" s="61">
        <v>57.73</v>
      </c>
      <c r="P25" s="62"/>
      <c r="Q25" s="59">
        <v>8.6397999999999993</v>
      </c>
      <c r="R25" s="60"/>
      <c r="S25" s="61">
        <v>8.5626999999999995</v>
      </c>
      <c r="T25" s="60"/>
      <c r="U25" s="61">
        <v>8.5306999999999995</v>
      </c>
      <c r="V25" s="62"/>
      <c r="W25" s="59">
        <v>4.7746000000000004</v>
      </c>
      <c r="X25" s="60"/>
      <c r="Y25" s="61">
        <v>4.7233000000000001</v>
      </c>
      <c r="Z25" s="60"/>
      <c r="AA25" s="61">
        <v>4.7747000000000002</v>
      </c>
      <c r="AB25" s="62"/>
      <c r="AC25" s="59">
        <v>73.209999999999994</v>
      </c>
      <c r="AD25" s="60"/>
      <c r="AE25" s="61">
        <v>73.309399999999997</v>
      </c>
      <c r="AF25" s="60"/>
      <c r="AG25" s="61">
        <v>73.162000000000006</v>
      </c>
      <c r="AH25" s="56"/>
    </row>
    <row r="26" spans="1:34" x14ac:dyDescent="0.2">
      <c r="A26" s="63" t="s">
        <v>93</v>
      </c>
      <c r="B26" s="64"/>
      <c r="C26" s="64"/>
      <c r="D26" s="64"/>
      <c r="E26" s="65">
        <v>14.569800000000001</v>
      </c>
      <c r="F26" s="66"/>
      <c r="G26" s="67">
        <v>20.8123</v>
      </c>
      <c r="H26" s="66"/>
      <c r="I26" s="67">
        <v>14.617900000000001</v>
      </c>
      <c r="J26" s="68"/>
      <c r="K26" s="69">
        <v>2.5299</v>
      </c>
      <c r="L26" s="70"/>
      <c r="M26" s="71">
        <v>2.6128</v>
      </c>
      <c r="N26" s="70"/>
      <c r="O26" s="71">
        <v>1.2994000000000001</v>
      </c>
      <c r="P26" s="72"/>
      <c r="Q26" s="69">
        <v>0.34389999999999998</v>
      </c>
      <c r="R26" s="70"/>
      <c r="S26" s="71">
        <v>0.19239999999999999</v>
      </c>
      <c r="T26" s="70"/>
      <c r="U26" s="71">
        <v>0.192</v>
      </c>
      <c r="V26" s="72"/>
      <c r="W26" s="69">
        <v>0.1258</v>
      </c>
      <c r="X26" s="70"/>
      <c r="Y26" s="71">
        <v>0.114</v>
      </c>
      <c r="Z26" s="70"/>
      <c r="AA26" s="71">
        <v>9.4649999999999998E-2</v>
      </c>
      <c r="AB26" s="72"/>
      <c r="AC26" s="69">
        <v>0.40139999999999998</v>
      </c>
      <c r="AD26" s="70"/>
      <c r="AE26" s="71">
        <v>0.26029999999999998</v>
      </c>
      <c r="AF26" s="70"/>
      <c r="AG26" s="71">
        <v>0.193</v>
      </c>
      <c r="AH26" s="66"/>
    </row>
    <row r="27" spans="1:34" ht="12.75" customHeight="1" x14ac:dyDescent="0.2">
      <c r="A27" s="73" t="s">
        <v>94</v>
      </c>
      <c r="B27" s="74"/>
      <c r="C27" s="74"/>
      <c r="D27" s="74"/>
      <c r="E27" s="75">
        <v>11.2</v>
      </c>
      <c r="F27" s="76"/>
      <c r="G27" s="77">
        <v>7.34</v>
      </c>
      <c r="H27" s="76"/>
      <c r="I27" s="77">
        <v>6.14</v>
      </c>
      <c r="J27" s="78"/>
      <c r="K27" s="79" t="s">
        <v>95</v>
      </c>
      <c r="L27" s="80"/>
      <c r="M27" s="81" t="s">
        <v>95</v>
      </c>
      <c r="N27" s="80"/>
      <c r="O27" s="81" t="s">
        <v>95</v>
      </c>
      <c r="P27" s="82"/>
      <c r="Q27" s="79" t="s">
        <v>95</v>
      </c>
      <c r="R27" s="80"/>
      <c r="S27" s="81">
        <v>0.45</v>
      </c>
      <c r="T27" s="80"/>
      <c r="U27" s="81" t="s">
        <v>95</v>
      </c>
      <c r="V27" s="82"/>
      <c r="W27" s="79">
        <v>0.34</v>
      </c>
      <c r="X27" s="80"/>
      <c r="Y27" s="81">
        <v>0.32</v>
      </c>
      <c r="Z27" s="80"/>
      <c r="AA27" s="81">
        <v>0.27</v>
      </c>
      <c r="AB27" s="82"/>
      <c r="AC27" s="79">
        <v>1</v>
      </c>
      <c r="AD27" s="80"/>
      <c r="AE27" s="81">
        <v>0.5</v>
      </c>
      <c r="AF27" s="80"/>
      <c r="AG27" s="81" t="s">
        <v>95</v>
      </c>
      <c r="AH27" s="80"/>
    </row>
    <row r="28" spans="1:34" x14ac:dyDescent="0.2">
      <c r="A28" s="73" t="s">
        <v>96</v>
      </c>
      <c r="B28" s="74"/>
      <c r="C28" s="74"/>
      <c r="D28" s="74"/>
      <c r="E28" s="75">
        <v>8.9673496693000008</v>
      </c>
      <c r="F28" s="76"/>
      <c r="G28" s="77">
        <v>7.1436739133999998</v>
      </c>
      <c r="H28" s="76"/>
      <c r="I28" s="77">
        <v>7.2405245662000004</v>
      </c>
      <c r="J28" s="78"/>
      <c r="K28" s="79">
        <v>3.9373887987999998</v>
      </c>
      <c r="L28" s="80"/>
      <c r="M28" s="81">
        <v>7.0494807633000001</v>
      </c>
      <c r="N28" s="80"/>
      <c r="O28" s="81">
        <v>2.9272738215</v>
      </c>
      <c r="P28" s="78"/>
      <c r="Q28" s="79">
        <v>5.8243100463999999</v>
      </c>
      <c r="R28" s="80"/>
      <c r="S28" s="81">
        <v>4.4513904663000003</v>
      </c>
      <c r="T28" s="80"/>
      <c r="U28" s="81">
        <v>4.9682874456999997</v>
      </c>
      <c r="V28" s="82"/>
      <c r="W28" s="79">
        <v>4.2612875745999999</v>
      </c>
      <c r="X28" s="80"/>
      <c r="Y28" s="81">
        <v>5.6617306433000003</v>
      </c>
      <c r="Z28" s="80"/>
      <c r="AA28" s="81">
        <v>5.9470348272000004</v>
      </c>
      <c r="AB28" s="82"/>
      <c r="AC28" s="79">
        <v>0.82479821990000002</v>
      </c>
      <c r="AD28" s="80"/>
      <c r="AE28" s="81">
        <v>0.57601200529999996</v>
      </c>
      <c r="AF28" s="80"/>
      <c r="AG28" s="81">
        <v>0.59344575399999999</v>
      </c>
      <c r="AH28" s="76"/>
    </row>
    <row r="29" spans="1:34" x14ac:dyDescent="0.2">
      <c r="A29" s="73" t="s">
        <v>97</v>
      </c>
      <c r="B29" s="74"/>
      <c r="C29" s="74"/>
      <c r="D29" s="74"/>
      <c r="E29" s="75">
        <v>8</v>
      </c>
      <c r="F29" s="76"/>
      <c r="G29" s="77">
        <v>8</v>
      </c>
      <c r="H29" s="76"/>
      <c r="I29" s="77">
        <v>8</v>
      </c>
      <c r="J29" s="78"/>
      <c r="K29" s="75">
        <v>2</v>
      </c>
      <c r="L29" s="76"/>
      <c r="M29" s="77">
        <v>2</v>
      </c>
      <c r="N29" s="76"/>
      <c r="O29" s="77">
        <v>1</v>
      </c>
      <c r="P29" s="78"/>
      <c r="Q29" s="75">
        <v>2</v>
      </c>
      <c r="R29" s="76"/>
      <c r="S29" s="77">
        <v>2</v>
      </c>
      <c r="T29" s="76"/>
      <c r="U29" s="77">
        <v>1</v>
      </c>
      <c r="V29" s="78"/>
      <c r="W29" s="75">
        <v>2</v>
      </c>
      <c r="X29" s="76"/>
      <c r="Y29" s="77">
        <v>2</v>
      </c>
      <c r="Z29" s="76"/>
      <c r="AA29" s="77">
        <v>1</v>
      </c>
      <c r="AB29" s="78"/>
      <c r="AC29" s="75">
        <v>2</v>
      </c>
      <c r="AD29" s="76"/>
      <c r="AE29" s="77">
        <v>2</v>
      </c>
      <c r="AF29" s="76"/>
      <c r="AG29" s="77">
        <v>1</v>
      </c>
      <c r="AH29" s="76"/>
    </row>
    <row r="30" spans="1:34" ht="17" thickBot="1" x14ac:dyDescent="0.25">
      <c r="A30" s="83" t="s">
        <v>98</v>
      </c>
      <c r="B30" s="84"/>
      <c r="C30" s="84"/>
      <c r="D30" s="84"/>
      <c r="E30" s="85">
        <f>3*E29*1</f>
        <v>24</v>
      </c>
      <c r="F30" s="86"/>
      <c r="G30" s="87">
        <f>3*G29*2</f>
        <v>48</v>
      </c>
      <c r="H30" s="86"/>
      <c r="I30" s="87">
        <f>3*I29*3</f>
        <v>72</v>
      </c>
      <c r="J30" s="88"/>
      <c r="K30" s="85">
        <f>3*K29*1</f>
        <v>6</v>
      </c>
      <c r="L30" s="86"/>
      <c r="M30" s="87">
        <f>3*M29*2</f>
        <v>12</v>
      </c>
      <c r="N30" s="86"/>
      <c r="O30" s="87">
        <f>3*O29*3</f>
        <v>9</v>
      </c>
      <c r="P30" s="88"/>
      <c r="Q30" s="85">
        <f>3*Q29*1</f>
        <v>6</v>
      </c>
      <c r="R30" s="86"/>
      <c r="S30" s="87">
        <f>3*S29*2</f>
        <v>12</v>
      </c>
      <c r="T30" s="86"/>
      <c r="U30" s="87">
        <f>3*U29*3</f>
        <v>9</v>
      </c>
      <c r="V30" s="88"/>
      <c r="W30" s="85">
        <f>3*W29*1</f>
        <v>6</v>
      </c>
      <c r="X30" s="86"/>
      <c r="Y30" s="87">
        <f>3*Y29*2</f>
        <v>12</v>
      </c>
      <c r="Z30" s="86"/>
      <c r="AA30" s="87">
        <f>3*AA29*3</f>
        <v>9</v>
      </c>
      <c r="AB30" s="88"/>
      <c r="AC30" s="85">
        <f>3*AC29*1</f>
        <v>6</v>
      </c>
      <c r="AD30" s="86"/>
      <c r="AE30" s="87">
        <f>3*AE29*2</f>
        <v>12</v>
      </c>
      <c r="AF30" s="86"/>
      <c r="AG30" s="87">
        <f>3*AG29*3</f>
        <v>9</v>
      </c>
      <c r="AH30" s="86"/>
    </row>
    <row r="31" spans="1:34" s="94" customFormat="1" ht="13" x14ac:dyDescent="0.15">
      <c r="A31" s="89"/>
      <c r="B31" s="89"/>
      <c r="C31" s="89"/>
      <c r="D31" s="89"/>
      <c r="E31" s="90"/>
      <c r="F31" s="91"/>
      <c r="G31" s="90"/>
      <c r="H31" s="91"/>
      <c r="I31" s="90"/>
      <c r="J31" s="91"/>
      <c r="K31" s="92"/>
      <c r="L31" s="93"/>
      <c r="M31" s="92"/>
      <c r="N31" s="93"/>
      <c r="O31" s="92"/>
      <c r="P31" s="93"/>
      <c r="Q31" s="92"/>
      <c r="R31" s="93"/>
      <c r="S31" s="92"/>
      <c r="T31" s="93"/>
      <c r="U31" s="92"/>
      <c r="V31" s="93"/>
      <c r="W31" s="92"/>
      <c r="X31" s="93"/>
      <c r="Y31" s="92"/>
      <c r="Z31" s="93"/>
      <c r="AA31" s="92"/>
      <c r="AB31" s="93"/>
      <c r="AC31" s="92"/>
      <c r="AD31" s="93"/>
      <c r="AE31" s="92"/>
      <c r="AF31" s="93"/>
      <c r="AG31" s="92"/>
      <c r="AH31" s="93"/>
    </row>
    <row r="32" spans="1:34" s="94" customFormat="1" ht="13" x14ac:dyDescent="0.15">
      <c r="A32" s="95"/>
      <c r="B32" s="89"/>
      <c r="C32" s="89"/>
      <c r="D32" s="89"/>
      <c r="E32" s="96"/>
      <c r="F32" s="97"/>
      <c r="G32" s="96"/>
      <c r="H32" s="97"/>
      <c r="I32" s="96"/>
      <c r="J32" s="97"/>
      <c r="K32" s="92"/>
      <c r="L32" s="93"/>
      <c r="M32" s="92"/>
      <c r="N32" s="93"/>
      <c r="O32" s="92"/>
      <c r="P32" s="93"/>
      <c r="Q32" s="92"/>
      <c r="R32" s="93"/>
      <c r="S32" s="92"/>
      <c r="T32" s="93"/>
      <c r="U32" s="92"/>
      <c r="V32" s="93"/>
      <c r="W32" s="92"/>
      <c r="X32" s="93"/>
      <c r="Y32" s="92"/>
      <c r="Z32" s="93"/>
      <c r="AA32" s="92"/>
      <c r="AB32" s="93"/>
      <c r="AC32" s="92"/>
      <c r="AD32" s="93"/>
      <c r="AE32" s="92"/>
      <c r="AF32" s="93"/>
      <c r="AG32" s="92"/>
      <c r="AH32" s="93"/>
    </row>
    <row r="33" spans="1:34" s="94" customFormat="1" ht="13" x14ac:dyDescent="0.15">
      <c r="A33" s="95"/>
      <c r="B33" s="89"/>
      <c r="C33" s="89"/>
      <c r="D33" s="89"/>
      <c r="E33" s="96"/>
      <c r="F33" s="97"/>
      <c r="G33" s="96"/>
      <c r="H33" s="97"/>
      <c r="I33" s="96"/>
      <c r="J33" s="97"/>
      <c r="K33" s="92"/>
      <c r="L33" s="93"/>
      <c r="M33" s="92"/>
      <c r="N33" s="93"/>
      <c r="O33" s="92"/>
      <c r="P33" s="93"/>
      <c r="Q33" s="92"/>
      <c r="R33" s="93"/>
      <c r="S33" s="92"/>
      <c r="T33" s="93"/>
      <c r="U33" s="92"/>
      <c r="V33" s="93"/>
      <c r="W33" s="92"/>
      <c r="X33" s="93"/>
      <c r="Y33" s="92"/>
      <c r="Z33" s="93"/>
      <c r="AA33" s="92"/>
      <c r="AB33" s="93"/>
      <c r="AC33" s="92"/>
      <c r="AD33" s="93"/>
      <c r="AE33" s="92"/>
      <c r="AF33" s="93"/>
      <c r="AG33" s="92"/>
      <c r="AH33" s="93"/>
    </row>
    <row r="34" spans="1:34" s="94" customFormat="1" ht="13" x14ac:dyDescent="0.15">
      <c r="A34" s="95"/>
      <c r="B34" s="89"/>
      <c r="C34" s="89"/>
      <c r="D34" s="89"/>
      <c r="E34" s="96"/>
      <c r="F34" s="97"/>
      <c r="G34" s="96"/>
      <c r="H34" s="97"/>
      <c r="I34" s="96"/>
      <c r="J34" s="97"/>
      <c r="K34" s="92"/>
      <c r="L34" s="93"/>
      <c r="M34" s="92"/>
      <c r="N34" s="93"/>
      <c r="O34" s="92"/>
      <c r="P34" s="93"/>
      <c r="Q34" s="92"/>
      <c r="R34" s="93"/>
      <c r="S34" s="92"/>
      <c r="T34" s="93"/>
      <c r="U34" s="92"/>
      <c r="V34" s="93"/>
      <c r="W34" s="92"/>
      <c r="X34" s="93"/>
      <c r="Y34" s="92"/>
      <c r="Z34" s="93"/>
      <c r="AA34" s="92"/>
      <c r="AB34" s="93"/>
      <c r="AC34" s="92"/>
      <c r="AD34" s="93"/>
      <c r="AE34" s="92"/>
      <c r="AF34" s="93"/>
      <c r="AG34" s="92"/>
      <c r="AH34" s="93"/>
    </row>
    <row r="35" spans="1:34" s="94" customFormat="1" ht="13" x14ac:dyDescent="0.15">
      <c r="A35" s="95"/>
      <c r="B35" s="89"/>
      <c r="C35" s="89"/>
      <c r="D35" s="89"/>
      <c r="E35" s="96"/>
      <c r="F35" s="97"/>
      <c r="G35" s="96"/>
      <c r="H35" s="97"/>
      <c r="I35" s="96"/>
      <c r="J35" s="97"/>
      <c r="K35" s="92"/>
      <c r="L35" s="93"/>
      <c r="M35" s="92"/>
      <c r="N35" s="93"/>
      <c r="O35" s="92"/>
      <c r="P35" s="93"/>
      <c r="Q35" s="92"/>
      <c r="R35" s="93"/>
      <c r="S35" s="92"/>
      <c r="T35" s="93"/>
      <c r="U35" s="92"/>
      <c r="V35" s="93"/>
      <c r="W35" s="92"/>
      <c r="X35" s="93"/>
      <c r="Y35" s="92"/>
      <c r="Z35" s="93"/>
      <c r="AA35" s="92"/>
      <c r="AB35" s="93"/>
      <c r="AC35" s="92"/>
      <c r="AD35" s="93"/>
      <c r="AE35" s="92"/>
      <c r="AF35" s="93"/>
      <c r="AG35" s="92"/>
      <c r="AH35" s="93"/>
    </row>
    <row r="36" spans="1:34" s="94" customFormat="1" ht="13" x14ac:dyDescent="0.15">
      <c r="A36" s="95"/>
      <c r="B36" s="89"/>
      <c r="C36" s="89"/>
      <c r="D36" s="89"/>
      <c r="E36" s="96"/>
      <c r="F36" s="97"/>
      <c r="G36" s="96"/>
      <c r="H36" s="97"/>
      <c r="I36" s="96"/>
      <c r="J36" s="97"/>
      <c r="K36" s="92"/>
      <c r="L36" s="93"/>
      <c r="M36" s="92"/>
      <c r="N36" s="93"/>
      <c r="O36" s="92"/>
      <c r="P36" s="93"/>
      <c r="Q36" s="92"/>
      <c r="R36" s="93"/>
      <c r="S36" s="92"/>
      <c r="T36" s="93"/>
      <c r="U36" s="92"/>
      <c r="V36" s="93"/>
      <c r="W36" s="92"/>
      <c r="X36" s="93"/>
      <c r="Y36" s="92"/>
      <c r="Z36" s="93"/>
      <c r="AA36" s="92"/>
      <c r="AB36" s="93"/>
      <c r="AC36" s="92"/>
      <c r="AD36" s="93"/>
      <c r="AE36" s="92"/>
      <c r="AF36" s="93"/>
      <c r="AG36" s="92"/>
      <c r="AH36" s="93"/>
    </row>
    <row r="37" spans="1:34" s="94" customFormat="1" ht="13" x14ac:dyDescent="0.15">
      <c r="A37" s="95"/>
      <c r="B37" s="89"/>
      <c r="C37" s="89"/>
      <c r="D37" s="89"/>
      <c r="E37" s="96"/>
      <c r="F37" s="97"/>
      <c r="G37" s="96"/>
      <c r="H37" s="97"/>
      <c r="I37" s="96"/>
      <c r="J37" s="97"/>
      <c r="K37" s="92"/>
      <c r="L37" s="93"/>
      <c r="M37" s="92"/>
      <c r="N37" s="93"/>
      <c r="O37" s="92"/>
      <c r="P37" s="93"/>
      <c r="Q37" s="92"/>
      <c r="R37" s="93"/>
      <c r="S37" s="92"/>
      <c r="T37" s="93"/>
      <c r="U37" s="92"/>
      <c r="V37" s="93"/>
      <c r="W37" s="92"/>
      <c r="X37" s="93"/>
      <c r="Y37" s="92"/>
      <c r="Z37" s="93"/>
      <c r="AA37" s="92"/>
      <c r="AB37" s="93"/>
      <c r="AC37" s="92"/>
      <c r="AD37" s="93"/>
      <c r="AE37" s="92"/>
      <c r="AF37" s="93"/>
      <c r="AG37" s="92"/>
      <c r="AH37" s="93"/>
    </row>
    <row r="38" spans="1:34" s="94" customFormat="1" ht="13" x14ac:dyDescent="0.15">
      <c r="A38" s="95"/>
      <c r="B38" s="89"/>
      <c r="C38" s="89"/>
      <c r="D38" s="89"/>
      <c r="E38" s="96"/>
      <c r="F38" s="97"/>
      <c r="G38" s="96"/>
      <c r="H38" s="97"/>
      <c r="I38" s="96"/>
      <c r="J38" s="97"/>
      <c r="K38" s="92"/>
      <c r="L38" s="93"/>
      <c r="M38" s="92"/>
      <c r="N38" s="93"/>
      <c r="O38" s="92"/>
      <c r="P38" s="93"/>
      <c r="Q38" s="92"/>
      <c r="R38" s="93"/>
      <c r="S38" s="92"/>
      <c r="T38" s="93"/>
      <c r="U38" s="92"/>
      <c r="V38" s="93"/>
      <c r="W38" s="92"/>
      <c r="X38" s="93"/>
      <c r="Y38" s="92"/>
      <c r="Z38" s="93"/>
      <c r="AA38" s="92"/>
      <c r="AB38" s="93"/>
      <c r="AC38" s="92"/>
      <c r="AD38" s="93"/>
      <c r="AE38" s="92"/>
      <c r="AF38" s="93"/>
      <c r="AG38" s="92"/>
      <c r="AH38" s="93"/>
    </row>
    <row r="39" spans="1:34" s="94" customFormat="1" ht="13" x14ac:dyDescent="0.15">
      <c r="A39" s="98"/>
      <c r="B39" s="89"/>
      <c r="C39" s="89"/>
      <c r="D39" s="89"/>
      <c r="E39" s="99"/>
      <c r="F39" s="100"/>
      <c r="G39" s="99"/>
      <c r="H39" s="100"/>
      <c r="I39" s="99"/>
      <c r="J39" s="100"/>
      <c r="K39" s="92"/>
      <c r="L39" s="93"/>
      <c r="M39" s="92"/>
      <c r="N39" s="93"/>
      <c r="O39" s="92"/>
      <c r="P39" s="93"/>
      <c r="Q39" s="92"/>
      <c r="R39" s="93"/>
      <c r="S39" s="92"/>
      <c r="T39" s="93"/>
      <c r="U39" s="92"/>
      <c r="V39" s="93"/>
      <c r="W39" s="92"/>
      <c r="X39" s="93"/>
      <c r="Y39" s="92"/>
      <c r="Z39" s="93"/>
      <c r="AA39" s="92"/>
      <c r="AB39" s="93"/>
      <c r="AC39" s="92"/>
      <c r="AD39" s="93"/>
      <c r="AE39" s="92"/>
      <c r="AF39" s="93"/>
      <c r="AG39" s="92"/>
      <c r="AH39" s="93"/>
    </row>
    <row r="40" spans="1:34" x14ac:dyDescent="0.2">
      <c r="A40" s="95"/>
      <c r="B40" s="89"/>
      <c r="C40" s="89"/>
      <c r="D40" s="89"/>
      <c r="E40" s="96"/>
      <c r="F40" s="97"/>
      <c r="G40" s="96"/>
      <c r="H40" s="97"/>
      <c r="I40" s="96"/>
      <c r="J40" s="97"/>
    </row>
    <row r="41" spans="1:34" x14ac:dyDescent="0.2">
      <c r="A41" s="103"/>
      <c r="B41" s="89"/>
      <c r="C41" s="89"/>
      <c r="D41" s="89"/>
      <c r="E41" s="104"/>
      <c r="F41" s="105"/>
      <c r="G41" s="104"/>
      <c r="H41" s="105"/>
      <c r="I41" s="104"/>
      <c r="J41" s="105"/>
    </row>
    <row r="42" spans="1:34" x14ac:dyDescent="0.2">
      <c r="B42" s="106"/>
      <c r="C42" s="106"/>
      <c r="D42" s="106"/>
    </row>
  </sheetData>
  <mergeCells count="21">
    <mergeCell ref="AC3:AD3"/>
    <mergeCell ref="AE3:AF3"/>
    <mergeCell ref="AG3:AH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  <mergeCell ref="A1:AH1"/>
    <mergeCell ref="E2:J2"/>
    <mergeCell ref="K2:P2"/>
    <mergeCell ref="Q2:V2"/>
    <mergeCell ref="W2:AB2"/>
    <mergeCell ref="AC2:AH2"/>
  </mergeCells>
  <conditionalFormatting sqref="X5:X7">
    <cfRule type="containsText" priority="29" stopIfTrue="1" operator="containsText" text="AA">
      <formula>NOT(ISERROR(SEARCH("AA",X5)))</formula>
    </cfRule>
    <cfRule type="containsText" dxfId="44" priority="30" operator="containsText" text="A">
      <formula>NOT(ISERROR(SEARCH("A",X5)))</formula>
    </cfRule>
  </conditionalFormatting>
  <conditionalFormatting sqref="Z5:Z7">
    <cfRule type="containsText" priority="27" stopIfTrue="1" operator="containsText" text="AA">
      <formula>NOT(ISERROR(SEARCH("AA",Z5)))</formula>
    </cfRule>
    <cfRule type="containsText" dxfId="43" priority="28" operator="containsText" text="A">
      <formula>NOT(ISERROR(SEARCH("A",Z5)))</formula>
    </cfRule>
  </conditionalFormatting>
  <conditionalFormatting sqref="AB5:AB7">
    <cfRule type="containsText" priority="25" stopIfTrue="1" operator="containsText" text="AA">
      <formula>NOT(ISERROR(SEARCH("AA",AB5)))</formula>
    </cfRule>
    <cfRule type="containsText" dxfId="42" priority="26" operator="containsText" text="A">
      <formula>NOT(ISERROR(SEARCH("A",AB5)))</formula>
    </cfRule>
  </conditionalFormatting>
  <conditionalFormatting sqref="R8:R24">
    <cfRule type="containsText" priority="38" stopIfTrue="1" operator="containsText" text="AA">
      <formula>NOT(ISERROR(SEARCH("AA",R8)))</formula>
    </cfRule>
    <cfRule type="containsText" dxfId="41" priority="39" operator="containsText" text="A">
      <formula>NOT(ISERROR(SEARCH("A",R8)))</formula>
    </cfRule>
  </conditionalFormatting>
  <conditionalFormatting sqref="T8:T24">
    <cfRule type="containsText" priority="36" stopIfTrue="1" operator="containsText" text="AA">
      <formula>NOT(ISERROR(SEARCH("AA",T8)))</formula>
    </cfRule>
    <cfRule type="containsText" dxfId="40" priority="37" operator="containsText" text="A">
      <formula>NOT(ISERROR(SEARCH("A",T8)))</formula>
    </cfRule>
  </conditionalFormatting>
  <conditionalFormatting sqref="V8:V24">
    <cfRule type="containsText" priority="34" stopIfTrue="1" operator="containsText" text="AA">
      <formula>NOT(ISERROR(SEARCH("AA",V8)))</formula>
    </cfRule>
    <cfRule type="containsText" dxfId="39" priority="35" operator="containsText" text="A">
      <formula>NOT(ISERROR(SEARCH("A",V8)))</formula>
    </cfRule>
  </conditionalFormatting>
  <conditionalFormatting sqref="F5:F7">
    <cfRule type="containsText" priority="74" stopIfTrue="1" operator="containsText" text="AA">
      <formula>NOT(ISERROR(SEARCH("AA",F5)))</formula>
    </cfRule>
    <cfRule type="containsText" dxfId="38" priority="75" operator="containsText" text="A">
      <formula>NOT(ISERROR(SEARCH("A",F5)))</formula>
    </cfRule>
  </conditionalFormatting>
  <conditionalFormatting sqref="H5:H7">
    <cfRule type="containsText" priority="72" stopIfTrue="1" operator="containsText" text="AA">
      <formula>NOT(ISERROR(SEARCH("AA",H5)))</formula>
    </cfRule>
    <cfRule type="containsText" dxfId="37" priority="73" operator="containsText" text="A">
      <formula>NOT(ISERROR(SEARCH("A",H5)))</formula>
    </cfRule>
  </conditionalFormatting>
  <conditionalFormatting sqref="J5:J7">
    <cfRule type="containsText" priority="70" stopIfTrue="1" operator="containsText" text="AA">
      <formula>NOT(ISERROR(SEARCH("AA",J5)))</formula>
    </cfRule>
    <cfRule type="containsText" dxfId="36" priority="71" operator="containsText" text="A">
      <formula>NOT(ISERROR(SEARCH("A",J5)))</formula>
    </cfRule>
  </conditionalFormatting>
  <conditionalFormatting sqref="F8:F24">
    <cfRule type="containsText" priority="68" stopIfTrue="1" operator="containsText" text="AA">
      <formula>NOT(ISERROR(SEARCH("AA",F8)))</formula>
    </cfRule>
    <cfRule type="containsText" dxfId="35" priority="69" operator="containsText" text="A">
      <formula>NOT(ISERROR(SEARCH("A",F8)))</formula>
    </cfRule>
  </conditionalFormatting>
  <conditionalFormatting sqref="H8:H24">
    <cfRule type="containsText" priority="66" stopIfTrue="1" operator="containsText" text="AA">
      <formula>NOT(ISERROR(SEARCH("AA",H8)))</formula>
    </cfRule>
    <cfRule type="containsText" dxfId="34" priority="67" operator="containsText" text="A">
      <formula>NOT(ISERROR(SEARCH("A",H8)))</formula>
    </cfRule>
  </conditionalFormatting>
  <conditionalFormatting sqref="J8:J24">
    <cfRule type="containsText" priority="64" stopIfTrue="1" operator="containsText" text="AA">
      <formula>NOT(ISERROR(SEARCH("AA",J8)))</formula>
    </cfRule>
    <cfRule type="containsText" dxfId="33" priority="65" operator="containsText" text="A">
      <formula>NOT(ISERROR(SEARCH("A",J8)))</formula>
    </cfRule>
  </conditionalFormatting>
  <conditionalFormatting sqref="E5:E24">
    <cfRule type="aboveAverage" dxfId="32" priority="63"/>
  </conditionalFormatting>
  <conditionalFormatting sqref="G5:G24">
    <cfRule type="aboveAverage" dxfId="31" priority="62"/>
  </conditionalFormatting>
  <conditionalFormatting sqref="I5:I24">
    <cfRule type="aboveAverage" dxfId="30" priority="61"/>
  </conditionalFormatting>
  <conditionalFormatting sqref="L5:L7">
    <cfRule type="containsText" priority="59" stopIfTrue="1" operator="containsText" text="AA">
      <formula>NOT(ISERROR(SEARCH("AA",L5)))</formula>
    </cfRule>
    <cfRule type="containsText" dxfId="29" priority="60" operator="containsText" text="A">
      <formula>NOT(ISERROR(SEARCH("A",L5)))</formula>
    </cfRule>
  </conditionalFormatting>
  <conditionalFormatting sqref="N5:N7">
    <cfRule type="containsText" priority="57" stopIfTrue="1" operator="containsText" text="AA">
      <formula>NOT(ISERROR(SEARCH("AA",N5)))</formula>
    </cfRule>
    <cfRule type="containsText" dxfId="28" priority="58" operator="containsText" text="A">
      <formula>NOT(ISERROR(SEARCH("A",N5)))</formula>
    </cfRule>
  </conditionalFormatting>
  <conditionalFormatting sqref="P5:P7">
    <cfRule type="containsText" priority="55" stopIfTrue="1" operator="containsText" text="AA">
      <formula>NOT(ISERROR(SEARCH("AA",P5)))</formula>
    </cfRule>
    <cfRule type="containsText" dxfId="27" priority="56" operator="containsText" text="A">
      <formula>NOT(ISERROR(SEARCH("A",P5)))</formula>
    </cfRule>
  </conditionalFormatting>
  <conditionalFormatting sqref="L8:L24">
    <cfRule type="containsText" priority="53" stopIfTrue="1" operator="containsText" text="AA">
      <formula>NOT(ISERROR(SEARCH("AA",L8)))</formula>
    </cfRule>
    <cfRule type="containsText" dxfId="26" priority="54" operator="containsText" text="A">
      <formula>NOT(ISERROR(SEARCH("A",L8)))</formula>
    </cfRule>
  </conditionalFormatting>
  <conditionalFormatting sqref="N8:N24">
    <cfRule type="containsText" priority="51" stopIfTrue="1" operator="containsText" text="AA">
      <formula>NOT(ISERROR(SEARCH("AA",N8)))</formula>
    </cfRule>
    <cfRule type="containsText" dxfId="25" priority="52" operator="containsText" text="A">
      <formula>NOT(ISERROR(SEARCH("A",N8)))</formula>
    </cfRule>
  </conditionalFormatting>
  <conditionalFormatting sqref="P8:P24">
    <cfRule type="containsText" priority="49" stopIfTrue="1" operator="containsText" text="AA">
      <formula>NOT(ISERROR(SEARCH("AA",P8)))</formula>
    </cfRule>
    <cfRule type="containsText" dxfId="24" priority="50" operator="containsText" text="A">
      <formula>NOT(ISERROR(SEARCH("A",P8)))</formula>
    </cfRule>
  </conditionalFormatting>
  <conditionalFormatting sqref="K5:K24">
    <cfRule type="aboveAverage" dxfId="23" priority="48"/>
  </conditionalFormatting>
  <conditionalFormatting sqref="M5:M24">
    <cfRule type="aboveAverage" dxfId="22" priority="47"/>
  </conditionalFormatting>
  <conditionalFormatting sqref="O5:O24">
    <cfRule type="aboveAverage" dxfId="21" priority="46"/>
  </conditionalFormatting>
  <conditionalFormatting sqref="R5:R7">
    <cfRule type="containsText" priority="44" stopIfTrue="1" operator="containsText" text="AA">
      <formula>NOT(ISERROR(SEARCH("AA",R5)))</formula>
    </cfRule>
    <cfRule type="containsText" dxfId="20" priority="45" operator="containsText" text="A">
      <formula>NOT(ISERROR(SEARCH("A",R5)))</formula>
    </cfRule>
  </conditionalFormatting>
  <conditionalFormatting sqref="T5:T7">
    <cfRule type="containsText" priority="42" stopIfTrue="1" operator="containsText" text="AA">
      <formula>NOT(ISERROR(SEARCH("AA",T5)))</formula>
    </cfRule>
    <cfRule type="containsText" dxfId="19" priority="43" operator="containsText" text="A">
      <formula>NOT(ISERROR(SEARCH("A",T5)))</formula>
    </cfRule>
  </conditionalFormatting>
  <conditionalFormatting sqref="V5:V7">
    <cfRule type="containsText" priority="40" stopIfTrue="1" operator="containsText" text="AA">
      <formula>NOT(ISERROR(SEARCH("AA",V5)))</formula>
    </cfRule>
    <cfRule type="containsText" dxfId="18" priority="41" operator="containsText" text="A">
      <formula>NOT(ISERROR(SEARCH("A",V5)))</formula>
    </cfRule>
  </conditionalFormatting>
  <conditionalFormatting sqref="Q5:Q24">
    <cfRule type="aboveAverage" dxfId="17" priority="33"/>
  </conditionalFormatting>
  <conditionalFormatting sqref="S5:S24">
    <cfRule type="aboveAverage" dxfId="16" priority="32"/>
  </conditionalFormatting>
  <conditionalFormatting sqref="U5:U24">
    <cfRule type="aboveAverage" dxfId="15" priority="31"/>
  </conditionalFormatting>
  <conditionalFormatting sqref="X8:X24">
    <cfRule type="containsText" priority="23" stopIfTrue="1" operator="containsText" text="AA">
      <formula>NOT(ISERROR(SEARCH("AA",X8)))</formula>
    </cfRule>
    <cfRule type="containsText" dxfId="14" priority="24" operator="containsText" text="A">
      <formula>NOT(ISERROR(SEARCH("A",X8)))</formula>
    </cfRule>
  </conditionalFormatting>
  <conditionalFormatting sqref="Z8:Z24">
    <cfRule type="containsText" priority="21" stopIfTrue="1" operator="containsText" text="AA">
      <formula>NOT(ISERROR(SEARCH("AA",Z8)))</formula>
    </cfRule>
    <cfRule type="containsText" dxfId="13" priority="22" operator="containsText" text="A">
      <formula>NOT(ISERROR(SEARCH("A",Z8)))</formula>
    </cfRule>
  </conditionalFormatting>
  <conditionalFormatting sqref="AB8:AB24">
    <cfRule type="containsText" priority="19" stopIfTrue="1" operator="containsText" text="AA">
      <formula>NOT(ISERROR(SEARCH("AA",AB8)))</formula>
    </cfRule>
    <cfRule type="containsText" dxfId="12" priority="20" operator="containsText" text="A">
      <formula>NOT(ISERROR(SEARCH("A",AB8)))</formula>
    </cfRule>
  </conditionalFormatting>
  <conditionalFormatting sqref="W5:W24">
    <cfRule type="aboveAverage" dxfId="11" priority="18"/>
  </conditionalFormatting>
  <conditionalFormatting sqref="Y5:Y24">
    <cfRule type="aboveAverage" dxfId="10" priority="17"/>
  </conditionalFormatting>
  <conditionalFormatting sqref="AA5:AA24">
    <cfRule type="aboveAverage" dxfId="9" priority="16"/>
  </conditionalFormatting>
  <conditionalFormatting sqref="AD5:AD7">
    <cfRule type="containsText" priority="14" stopIfTrue="1" operator="containsText" text="AA">
      <formula>NOT(ISERROR(SEARCH("AA",AD5)))</formula>
    </cfRule>
    <cfRule type="containsText" dxfId="8" priority="15" operator="containsText" text="A">
      <formula>NOT(ISERROR(SEARCH("A",AD5)))</formula>
    </cfRule>
  </conditionalFormatting>
  <conditionalFormatting sqref="AF5:AF7">
    <cfRule type="containsText" priority="12" stopIfTrue="1" operator="containsText" text="AA">
      <formula>NOT(ISERROR(SEARCH("AA",AF5)))</formula>
    </cfRule>
    <cfRule type="containsText" dxfId="7" priority="13" operator="containsText" text="A">
      <formula>NOT(ISERROR(SEARCH("A",AF5)))</formula>
    </cfRule>
  </conditionalFormatting>
  <conditionalFormatting sqref="AH5:AH7">
    <cfRule type="containsText" priority="10" stopIfTrue="1" operator="containsText" text="AA">
      <formula>NOT(ISERROR(SEARCH("AA",AH5)))</formula>
    </cfRule>
    <cfRule type="containsText" dxfId="6" priority="11" operator="containsText" text="A">
      <formula>NOT(ISERROR(SEARCH("A",AH5)))</formula>
    </cfRule>
  </conditionalFormatting>
  <conditionalFormatting sqref="AD8:AD24">
    <cfRule type="containsText" priority="8" stopIfTrue="1" operator="containsText" text="AA">
      <formula>NOT(ISERROR(SEARCH("AA",AD8)))</formula>
    </cfRule>
    <cfRule type="containsText" dxfId="5" priority="9" operator="containsText" text="A">
      <formula>NOT(ISERROR(SEARCH("A",AD8)))</formula>
    </cfRule>
  </conditionalFormatting>
  <conditionalFormatting sqref="AF8:AF24">
    <cfRule type="containsText" priority="6" stopIfTrue="1" operator="containsText" text="AA">
      <formula>NOT(ISERROR(SEARCH("AA",AF8)))</formula>
    </cfRule>
    <cfRule type="containsText" dxfId="4" priority="7" operator="containsText" text="A">
      <formula>NOT(ISERROR(SEARCH("A",AF8)))</formula>
    </cfRule>
  </conditionalFormatting>
  <conditionalFormatting sqref="AH8:AH24">
    <cfRule type="containsText" priority="4" stopIfTrue="1" operator="containsText" text="AA">
      <formula>NOT(ISERROR(SEARCH("AA",AH8)))</formula>
    </cfRule>
    <cfRule type="containsText" dxfId="3" priority="5" operator="containsText" text="A">
      <formula>NOT(ISERROR(SEARCH("A",AH8)))</formula>
    </cfRule>
  </conditionalFormatting>
  <conditionalFormatting sqref="AC5:AC24">
    <cfRule type="aboveAverage" dxfId="2" priority="3"/>
  </conditionalFormatting>
  <conditionalFormatting sqref="AE5:AE24">
    <cfRule type="aboveAverage" dxfId="1" priority="2"/>
  </conditionalFormatting>
  <conditionalFormatting sqref="AG5:AG24">
    <cfRule type="aboveAverage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2020-11-20T23:22:00Z</dcterms:created>
  <dcterms:modified xsi:type="dcterms:W3CDTF">2020-11-20T23:22:11Z</dcterms:modified>
</cp:coreProperties>
</file>