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ykes\OneDrive - University of Tennessee\SVT\Silage\2017\Silage Report Files\"/>
    </mc:Choice>
  </mc:AlternateContent>
  <bookViews>
    <workbookView xWindow="-15" yWindow="-15" windowWidth="25170" windowHeight="6330" tabRatio="850"/>
  </bookViews>
  <sheets>
    <sheet name="TOC" sheetId="72" r:id="rId1"/>
    <sheet name="2017 Corn Silage Location Info" sheetId="23" r:id="rId2"/>
    <sheet name="2017 County Silage Loc Info" sheetId="69" r:id="rId3"/>
    <sheet name="2017 Corn Silage Across Loc" sheetId="24" r:id="rId4"/>
    <sheet name="2017 Corn Silage by Loc" sheetId="70" r:id="rId5"/>
    <sheet name="2017 Crn Silage Quality Summary" sheetId="42" r:id="rId6"/>
    <sheet name="2017 Crn Silage Quality Sum (2" sheetId="68" r:id="rId7"/>
    <sheet name="2017 Silage 2 yr across loc " sheetId="66" r:id="rId8"/>
    <sheet name="2017 Silage 2 yr Yld by loc" sheetId="71" r:id="rId9"/>
    <sheet name="2017 Crn 2yr Silage Quality" sheetId="65" r:id="rId10"/>
    <sheet name="2017 County Silage Yld&amp;Ag" sheetId="33" r:id="rId11"/>
    <sheet name="2017 County Crn Silage Qual" sheetId="38" r:id="rId12"/>
    <sheet name=" 2017 Corn Traits &amp; Entries" sheetId="26" r:id="rId13"/>
    <sheet name="2017 Corn Trait Abbr" sheetId="63" r:id="rId14"/>
    <sheet name="2017 Corn Company Contacts" sheetId="30" r:id="rId15"/>
  </sheets>
  <externalReferences>
    <externalReference r:id="rId16"/>
    <externalReference r:id="rId17"/>
    <externalReference r:id="rId18"/>
  </externalReferences>
  <definedNames>
    <definedName name="\" localSheetId="11">'[1]2005 Corn Silage Ag Summary'!$A$5:$H$34</definedName>
    <definedName name="\" localSheetId="9">'[2]2005 Corn Silage Ag Summary'!$A$5:$H$34</definedName>
    <definedName name="\" localSheetId="6">'[2]2005 Corn Silage Ag Summary'!$A$5:$H$34</definedName>
    <definedName name="\" localSheetId="5">'[2]2005 Corn Silage Ag Summary'!$A$5:$H$34</definedName>
    <definedName name="\">'[3]2005 Corn Silage Ag Summary'!$A$5:$H$34</definedName>
    <definedName name="_10_2003_Corn_Silage_Yld_Summary" localSheetId="3">'2017 Corn Silage Across Loc'!$B$3:$M$14</definedName>
    <definedName name="_10_2003_Corn_Silage_Yld_Summary" localSheetId="4">'2017 Corn Silage by Loc'!$B$2:$J$14</definedName>
    <definedName name="_10_2003_Corn_Silage_Yld_Summary" localSheetId="7">'2017 Silage 2 yr across loc '!$B$2:$L$8</definedName>
    <definedName name="_10_2003_Corn_Silage_Yld_Summary" localSheetId="8">'2017 Silage 2 yr Yld by loc'!$B$2:$J$7</definedName>
    <definedName name="_11_2003_Corn_Silage_Yld_Summary" localSheetId="10">'2017 County Silage Yld&amp;Ag'!#REF!</definedName>
    <definedName name="_12_2003_Corn_Silage_Yld_Summary" localSheetId="4">#REF!</definedName>
    <definedName name="_12_2003_Corn_Silage_Yld_Summary" localSheetId="9">#REF!</definedName>
    <definedName name="_12_2003_Corn_Silage_Yld_Summary" localSheetId="6">#REF!</definedName>
    <definedName name="_12_2003_Corn_Silage_Yld_Summary" localSheetId="7">#REF!</definedName>
    <definedName name="_12_2003_Corn_Silage_Yld_Summary" localSheetId="8">#REF!</definedName>
    <definedName name="_12_2003_Corn_Silage_Yld_Summary">#REF!</definedName>
    <definedName name="_2_2003_Corn_Silage_Ag_Summary" localSheetId="9">'2017 Crn 2yr Silage Quality'!$B$2:$J$8</definedName>
    <definedName name="_2_2003_Corn_Silage_Ag_Summary" localSheetId="6">'2017 Crn Silage Quality Sum (2'!$A$2:$F$15</definedName>
    <definedName name="_2_2003_Corn_Silage_Ag_Summary" localSheetId="5">'2017 Crn Silage Quality Summary'!$G$2:$J$16</definedName>
    <definedName name="_6_2003_Corn_Silage_Ag_Summary" localSheetId="4">#REF!</definedName>
    <definedName name="_6_2003_Corn_Silage_Ag_Summary" localSheetId="9">#REF!</definedName>
    <definedName name="_6_2003_Corn_Silage_Ag_Summary" localSheetId="6">#REF!</definedName>
    <definedName name="_6_2003_Corn_Silage_Ag_Summary" localSheetId="7">#REF!</definedName>
    <definedName name="_6_2003_Corn_Silage_Ag_Summary" localSheetId="8">#REF!</definedName>
    <definedName name="_6_2003_Corn_Silage_Ag_Summary">#REF!</definedName>
    <definedName name="_8_2003_Corn_Silage_Yld_Summary" localSheetId="11">'2017 County Crn Silage Qual'!#REF!</definedName>
    <definedName name="_xlnm._FilterDatabase" localSheetId="3" hidden="1">'2017 Corn Silage Across Loc'!$B$15:$M$23</definedName>
    <definedName name="_xlnm._FilterDatabase" localSheetId="4" hidden="1">'2017 Corn Silage by Loc'!$B$15:$I$24</definedName>
    <definedName name="_xlnm._FilterDatabase" localSheetId="7" hidden="1">'2017 Silage 2 yr across loc '!$B$9:$L$12</definedName>
    <definedName name="_xlnm._FilterDatabase" localSheetId="8" hidden="1">'2017 Silage 2 yr Yld by loc'!$B$8:$I$13</definedName>
    <definedName name="AGSUMARY" localSheetId="4">#REF!</definedName>
    <definedName name="AGSUMARY" localSheetId="9">#REF!</definedName>
    <definedName name="AGSUMARY" localSheetId="6">#REF!</definedName>
    <definedName name="AGSUMARY" localSheetId="7">#REF!</definedName>
    <definedName name="AGSUMARY" localSheetId="8">#REF!</definedName>
    <definedName name="AGSUMARY">#REF!</definedName>
    <definedName name="mositoops" localSheetId="4">#REF!</definedName>
    <definedName name="mositoops" localSheetId="9">'2017 Crn 2yr Silage Quality'!$G$4:$G$8</definedName>
    <definedName name="mositoops" localSheetId="6">'2017 Crn Silage Quality Sum (2'!#REF!</definedName>
    <definedName name="mositoops" localSheetId="5">'2017 Crn Silage Quality Summary'!$G$5:$G$16</definedName>
    <definedName name="mositoops" localSheetId="7">#REF!</definedName>
    <definedName name="mositoops" localSheetId="8">#REF!</definedName>
    <definedName name="mositoops">#REF!</definedName>
    <definedName name="new">#REF!</definedName>
    <definedName name="o" localSheetId="4">#REF!</definedName>
    <definedName name="o" localSheetId="8">#REF!</definedName>
    <definedName name="o">#REF!</definedName>
    <definedName name="_xlnm.Print_Area" localSheetId="12">' 2017 Corn Traits &amp; Entries'!$A$1:$H$16</definedName>
    <definedName name="SUMMARY" localSheetId="4">#REF!</definedName>
    <definedName name="SUMMARY" localSheetId="9">#REF!</definedName>
    <definedName name="SUMMARY" localSheetId="6">#REF!</definedName>
    <definedName name="SUMMARY" localSheetId="7">#REF!</definedName>
    <definedName name="SUMMARY" localSheetId="8">#REF!</definedName>
    <definedName name="SUMMARY">#REF!</definedName>
    <definedName name="what">'[2]2005 Corn Silage Ag Summary'!$A$5:$H$34</definedName>
    <definedName name="x" localSheetId="4">#REF!</definedName>
    <definedName name="x" localSheetId="6">#REF!</definedName>
    <definedName name="x" localSheetId="8">#REF!</definedName>
    <definedName name="x">#REF!</definedName>
  </definedNames>
  <calcPr calcId="162913"/>
</workbook>
</file>

<file path=xl/calcChain.xml><?xml version="1.0" encoding="utf-8"?>
<calcChain xmlns="http://schemas.openxmlformats.org/spreadsheetml/2006/main">
  <c r="H9" i="38" l="1"/>
  <c r="F8" i="71"/>
  <c r="I9" i="66"/>
  <c r="F9" i="66"/>
  <c r="M15" i="68"/>
  <c r="I15" i="68"/>
  <c r="E15" i="68"/>
  <c r="F16" i="42"/>
  <c r="F15" i="70"/>
  <c r="G15" i="70"/>
  <c r="I15" i="24"/>
  <c r="F15" i="24"/>
  <c r="M15" i="24" l="1"/>
  <c r="L15" i="24"/>
  <c r="K15" i="24"/>
  <c r="J15" i="24"/>
  <c r="L9" i="38" l="1"/>
  <c r="G8" i="65" l="1"/>
  <c r="J9" i="66"/>
  <c r="K9" i="66"/>
  <c r="L9" i="66"/>
  <c r="J8" i="71"/>
  <c r="I8" i="71"/>
  <c r="H8" i="71"/>
  <c r="G8" i="71"/>
  <c r="D8" i="71"/>
  <c r="J15" i="70"/>
  <c r="I15" i="70"/>
  <c r="H15" i="70"/>
  <c r="I9" i="38" l="1"/>
  <c r="J9" i="38"/>
  <c r="K9" i="38"/>
  <c r="M9" i="38"/>
  <c r="N9" i="38"/>
  <c r="O9" i="38"/>
  <c r="P9" i="38"/>
  <c r="H8" i="65"/>
  <c r="I8" i="65"/>
  <c r="J8" i="65"/>
  <c r="K8" i="65"/>
  <c r="L8" i="65"/>
  <c r="M8" i="65"/>
  <c r="N8" i="65"/>
  <c r="O8" i="65"/>
  <c r="P8" i="65"/>
  <c r="D8" i="65" l="1"/>
  <c r="G9" i="33"/>
  <c r="D9" i="33"/>
  <c r="D9" i="38"/>
  <c r="G16" i="42" l="1"/>
  <c r="H16" i="42"/>
  <c r="I16" i="42"/>
  <c r="J16" i="42"/>
  <c r="K16" i="42"/>
  <c r="L16" i="42"/>
  <c r="M16" i="42"/>
  <c r="N16" i="42"/>
  <c r="O16" i="42"/>
  <c r="P16" i="42"/>
  <c r="K9" i="33" l="1"/>
  <c r="L9" i="33" l="1"/>
  <c r="J9" i="33"/>
</calcChain>
</file>

<file path=xl/sharedStrings.xml><?xml version="1.0" encoding="utf-8"?>
<sst xmlns="http://schemas.openxmlformats.org/spreadsheetml/2006/main" count="882" uniqueCount="247">
  <si>
    <t>Knoxville</t>
  </si>
  <si>
    <t>%</t>
  </si>
  <si>
    <t>inches</t>
  </si>
  <si>
    <t>Location</t>
  </si>
  <si>
    <t>Springfield</t>
  </si>
  <si>
    <t>Maturity</t>
  </si>
  <si>
    <t>Highland Rim</t>
  </si>
  <si>
    <t>Spring Hill</t>
  </si>
  <si>
    <t>East Tennessee</t>
  </si>
  <si>
    <t>Company</t>
  </si>
  <si>
    <t>Contact</t>
  </si>
  <si>
    <t>Phone</t>
  </si>
  <si>
    <t>Email</t>
  </si>
  <si>
    <t>Web site</t>
  </si>
  <si>
    <t>Augusta Seed Corporation</t>
  </si>
  <si>
    <t>540-886-6055</t>
  </si>
  <si>
    <t>Middle Tennessee</t>
  </si>
  <si>
    <t>Matt Rawley</t>
  </si>
  <si>
    <t>www.terralseed.com</t>
  </si>
  <si>
    <t>Seed Treatment</t>
  </si>
  <si>
    <t>Y</t>
  </si>
  <si>
    <t>R</t>
  </si>
  <si>
    <t>Croplan by Winfield</t>
  </si>
  <si>
    <t>SSX</t>
  </si>
  <si>
    <t>HX1</t>
  </si>
  <si>
    <t>matt.rawley@augustaseed.com</t>
  </si>
  <si>
    <t>www.augustaseed.com</t>
  </si>
  <si>
    <t>Crossville</t>
  </si>
  <si>
    <t>Plateau</t>
  </si>
  <si>
    <t>GT, LL</t>
  </si>
  <si>
    <t>Acceleron</t>
  </si>
  <si>
    <t>RR2, LL</t>
  </si>
  <si>
    <t>YGCB, HX1</t>
  </si>
  <si>
    <t>Dickson Silt Loam</t>
  </si>
  <si>
    <t>Maury Silt Loam</t>
  </si>
  <si>
    <t>Abbreviation</t>
  </si>
  <si>
    <t>Name</t>
  </si>
  <si>
    <t>Characteristic</t>
  </si>
  <si>
    <t>RR2</t>
  </si>
  <si>
    <t>3000GT</t>
  </si>
  <si>
    <t>VIP3110</t>
  </si>
  <si>
    <t>LL</t>
  </si>
  <si>
    <t>VT2P</t>
  </si>
  <si>
    <t>YGCB</t>
  </si>
  <si>
    <t>DowAgrosciences Pioneer Hi-Bred Herculex® I</t>
  </si>
  <si>
    <t>Monsanto YieldGard® Corn Borer</t>
  </si>
  <si>
    <t>Monsanto Roundup Ready® Corn 2</t>
  </si>
  <si>
    <t>Bayer CropScience LibertyLink®</t>
  </si>
  <si>
    <t xml:space="preserve">GT </t>
  </si>
  <si>
    <t>Syngenta Agrisure® GT</t>
  </si>
  <si>
    <t>Syngenta Agrisure® 3000GT</t>
  </si>
  <si>
    <t>Monsanto Genuity™ VT Double PRO™</t>
  </si>
  <si>
    <r>
      <t>Agrisure Viptera</t>
    </r>
    <r>
      <rPr>
        <vertAlign val="superscript"/>
        <sz val="10"/>
        <rFont val="Arial"/>
        <family val="2"/>
      </rPr>
      <t>™</t>
    </r>
    <r>
      <rPr>
        <sz val="10"/>
        <rFont val="Arial"/>
        <family val="2"/>
      </rPr>
      <t xml:space="preserve"> 3110</t>
    </r>
  </si>
  <si>
    <t>County</t>
  </si>
  <si>
    <t>Blount</t>
  </si>
  <si>
    <t>Washington</t>
  </si>
  <si>
    <t>Cooperator</t>
  </si>
  <si>
    <t>Caleb Robertson</t>
  </si>
  <si>
    <t>731-614-5234</t>
  </si>
  <si>
    <t>clrobertson@landolakes.com</t>
  </si>
  <si>
    <t xml:space="preserve">Terral Seed, Inc. </t>
  </si>
  <si>
    <t>www.croplan.com</t>
  </si>
  <si>
    <t>Lily Loam</t>
  </si>
  <si>
    <t>Monsanto Genuity™ SmartStax™ DowAgrosciences SmartStax™</t>
  </si>
  <si>
    <t>Glyphosate herbicide tolerance. Event: NK603</t>
  </si>
  <si>
    <t>Glufosinate herbicide tolerance. Event: T25</t>
  </si>
  <si>
    <t>Glyphosate herbicide tolerance. Event: SYTGA21</t>
  </si>
  <si>
    <t>Cry1Ab, Corn Borer protection. Modified Cry3A, Protection of Western, Northern and Mexican Corn Rootworm. Glufosinate herbicide tolerance. Glyphosate tolerance. Event: SYTGA21+Bt11+MIR604</t>
  </si>
  <si>
    <t>Cry1F, Western Bean Cutworm, Corn Borer, Black Cutworm and Fall Armyworm resistance. Glufosinate herbicide tolerance. Event: TC1507</t>
  </si>
  <si>
    <t>Cry1A.105, Cry2Ab2, Cry1F, Cry3Bb1, Cry34/35Ab1 Western, Northern, and Mexican Corn Rootworms, European and Southwestern Corn Borers, Sugarcane Borer, Southern Cornstalk Borer, Western Bean and Black Cutworms, Corn Earworm, Fall Armyworm protection. Glyphosate herbicide tolerance. Glyphosate herbicide tolerance. Event: Mon88017+Mon89034+TC1507+DAS59122-7</t>
  </si>
  <si>
    <t>Vip3A, Cry1Ab, European and Southwestern Corn Borers, Southern Cornstalk Borer, Fall and Beet Armyworm, Black and Western Bean Cutworm, Sugarcane Borer, Common Stalk borer and Dingy Cutworm protection Glyphosate tolerance. Event: MIR162+Bt11+GA21</t>
  </si>
  <si>
    <t>Cry1A.105, Cry2Ab2, European and Southwestern Corn Borers, Sugarcane Borer, Southern Cornstalk Borer, Corn Earworm, and Fall Armyworm protection. Glyphosate herbicide tolerance. Event: Mon89034+NK603</t>
  </si>
  <si>
    <t>Cry1Ab, European and Southwestern Corn Borers, Sugarcane Borer and Southern Cornstalk Borer protection. Event: Mon810</t>
  </si>
  <si>
    <t>N</t>
  </si>
  <si>
    <t>Cruiser Maxx 250</t>
  </si>
  <si>
    <t>RR</t>
  </si>
  <si>
    <t>RR,LL</t>
  </si>
  <si>
    <t>C250</t>
  </si>
  <si>
    <t>VIP3111</t>
  </si>
  <si>
    <t>Avicta Complete, Vibrance</t>
  </si>
  <si>
    <t>Maxim-Quattro + Poncho1250 + Votivo</t>
  </si>
  <si>
    <t>RR2,LL</t>
  </si>
  <si>
    <t>Average</t>
  </si>
  <si>
    <t>Jefferson</t>
  </si>
  <si>
    <t>Master's Choice</t>
  </si>
  <si>
    <t>Kyle Vosburgh</t>
  </si>
  <si>
    <t>866-444-1044</t>
  </si>
  <si>
    <t>kyle@seedcorn.com</t>
  </si>
  <si>
    <t>seedcorn.com</t>
  </si>
  <si>
    <t>NK (Syngenta)</t>
  </si>
  <si>
    <t>Chuck Leonard</t>
  </si>
  <si>
    <t>270-519-9600</t>
  </si>
  <si>
    <t>chuck.leonard@syngenta.com</t>
  </si>
  <si>
    <t>www.syngenta-us.com</t>
  </si>
  <si>
    <t>Marty Hale</t>
  </si>
  <si>
    <t>318-341-8814</t>
  </si>
  <si>
    <t>mhale@terralseed.com</t>
  </si>
  <si>
    <r>
      <t>Agrisure Viptera</t>
    </r>
    <r>
      <rPr>
        <vertAlign val="superscript"/>
        <sz val="10"/>
        <rFont val="Arial"/>
        <family val="2"/>
      </rPr>
      <t>™</t>
    </r>
    <r>
      <rPr>
        <sz val="10"/>
        <rFont val="Arial"/>
        <family val="2"/>
      </rPr>
      <t xml:space="preserve"> 3111A</t>
    </r>
  </si>
  <si>
    <t>Vip3A, Cry1Ab. Protection from European and Southwestern Corn Borers, Corn earworm, Southern cornstalk borer, Fall and Beet armyworm, Black and Western Bean Cutworm, Sugarcane borer, Western, Northern and Mexican corn rootworm, Common stalk borer and Dingy cutworm. Glyphosate tolerance. Contains Agrisure Artesian technology with multiple genes for season long drought protection. Event: MIR162+Bt11+GA21+MIR604</t>
  </si>
  <si>
    <t>Monsanto Roundup Ready® Corn</t>
  </si>
  <si>
    <t>Glyphosate herbicide tolerance.</t>
  </si>
  <si>
    <t>Table 5.  Mean yields and feed quality characteristics of 11 corn hybrids evaluated for silage at four REC locations in Tennessee during 2017.</t>
  </si>
  <si>
    <t>Dewey Silt Loam (39%), Dunmore Silt Loam (36.9%), Allen Sandy Loam (24%)</t>
  </si>
  <si>
    <t>7.5 ft x 1342 ft</t>
  </si>
  <si>
    <t>Dunmore Silty Clay Loam</t>
  </si>
  <si>
    <t>A</t>
  </si>
  <si>
    <t>AB</t>
  </si>
  <si>
    <t>ABC</t>
  </si>
  <si>
    <t>ABCD</t>
  </si>
  <si>
    <t>BCD</t>
  </si>
  <si>
    <t>CDE</t>
  </si>
  <si>
    <t>DE</t>
  </si>
  <si>
    <t>E</t>
  </si>
  <si>
    <t xml:space="preserve">± </t>
  </si>
  <si>
    <t>RIB</t>
  </si>
  <si>
    <t>Refuge in Bag</t>
  </si>
  <si>
    <t>Herbicide Tolerance</t>
  </si>
  <si>
    <t>Insect Tolerance</t>
  </si>
  <si>
    <r>
      <t>Hybrid</t>
    </r>
    <r>
      <rPr>
        <b/>
        <vertAlign val="superscript"/>
        <sz val="10"/>
        <rFont val="Arial"/>
        <family val="2"/>
      </rPr>
      <t>‡</t>
    </r>
  </si>
  <si>
    <t>B</t>
  </si>
  <si>
    <t>N.S.</t>
  </si>
  <si>
    <t>Table 2.  Location information from county locations where corn silage variety tests were conducted in 2017.</t>
  </si>
  <si>
    <t>10 ft x 950 ft</t>
  </si>
  <si>
    <t>15 ft x 720 ft</t>
  </si>
  <si>
    <t>Table 1.  Location information from AgResearch and Education Centers (REC) where corn silage variety tests were conducted in 2017.</t>
  </si>
  <si>
    <t>Agent</t>
  </si>
  <si>
    <t>John Wilson</t>
  </si>
  <si>
    <t>Steven Huff</t>
  </si>
  <si>
    <t>John Hamrick</t>
  </si>
  <si>
    <t>John Neal Scarlett (Scarlett Farms)</t>
  </si>
  <si>
    <t>David and Mike Saylor (Sayland Dairy Farm)</t>
  </si>
  <si>
    <t>Column1</t>
  </si>
  <si>
    <t>AgResearch and Education Center</t>
  </si>
  <si>
    <t>Planting Date</t>
  </si>
  <si>
    <t>Harvest Date</t>
  </si>
  <si>
    <t>Plant Population</t>
  </si>
  <si>
    <t>Soil Type</t>
  </si>
  <si>
    <t>Plot Size</t>
  </si>
  <si>
    <t>Column2</t>
  </si>
  <si>
    <t>Column3</t>
  </si>
  <si>
    <t>Column4</t>
  </si>
  <si>
    <t>Column5</t>
  </si>
  <si>
    <t>Column6</t>
  </si>
  <si>
    <t>Column7</t>
  </si>
  <si>
    <t>Column8</t>
  </si>
  <si>
    <t>Column9</t>
  </si>
  <si>
    <t>Column10</t>
  </si>
  <si>
    <t>Column11</t>
  </si>
  <si>
    <t>Column12</t>
  </si>
  <si>
    <t>Column13</t>
  </si>
  <si>
    <t>Column14</t>
  </si>
  <si>
    <t>Shady Loam</t>
  </si>
  <si>
    <t>Column22</t>
  </si>
  <si>
    <t>Column33</t>
  </si>
  <si>
    <t>Column44</t>
  </si>
  <si>
    <t>Column55</t>
  </si>
  <si>
    <t>Table 3.  Mean yields and agronomic traits of 11 corn hybrids evaluated for silage across four REC locations in Tennessee during 2017.</t>
  </si>
  <si>
    <t>Table 4.  Mean dry weight yields across and by location of 11 corn hybrids evaluated for silage at four REC locations in Tennessee during 2017.</t>
  </si>
  <si>
    <r>
      <t>L.S.D.</t>
    </r>
    <r>
      <rPr>
        <b/>
        <vertAlign val="subscript"/>
        <sz val="10"/>
        <color theme="0"/>
        <rFont val="Arial"/>
        <family val="2"/>
      </rPr>
      <t xml:space="preserve">.05 </t>
    </r>
  </si>
  <si>
    <t>Column15</t>
  </si>
  <si>
    <t>Table 8.  Mean dry weight yields across and by location of four corn hybrids evaluated for silage at four REC locations in Tennessee across two years (2016-2017).</t>
  </si>
  <si>
    <t>Grain Color</t>
  </si>
  <si>
    <t>Refuge in a Bag</t>
  </si>
  <si>
    <t>Released or Experimental</t>
  </si>
  <si>
    <t>Table 6.  Mean separation of dry weight yields, milk/ton, and milk/acre of 11 corn hybrids evaluated for silage at four REC locations in Tennessee during 2017.</t>
  </si>
  <si>
    <t>Table 7.  Mean yields and agronomic traits of four corn hybrids evaluated for silage across four REC locations in Tennessee across two years (2016-2017).</t>
  </si>
  <si>
    <t>Table 9.  Mean yields † and feed quality characteristics of four corn hybrids evaluated for silage at four REC locations in Tennessee across two years (2016-2017).</t>
  </si>
  <si>
    <t>Table 10.  Mean yields and agronomic characteristics of five corn hybrids evaluated for silage in three County Standard Tests in Tennessee during 2017.</t>
  </si>
  <si>
    <t>Table 11.  Mean yields and feed quality characteristics of five corn hybrids evaluated for silage in three County Standard Tests in Tennessee during 2017.</t>
  </si>
  <si>
    <r>
      <t>Table 12.  Characteristics, as described by the seed company, of corn silage hybrids evaluated in yield tests in Tennessee during 2017</t>
    </r>
    <r>
      <rPr>
        <b/>
        <vertAlign val="superscript"/>
        <sz val="10"/>
        <rFont val="Arial"/>
        <family val="2"/>
      </rPr>
      <t>†</t>
    </r>
    <r>
      <rPr>
        <b/>
        <sz val="10"/>
        <rFont val="Arial"/>
        <family val="2"/>
      </rPr>
      <t>.</t>
    </r>
  </si>
  <si>
    <t>Table 13. Abbreviations used to identify biotech seed traits contained in corn silage hybrids evaluated in Tennessee in 2017.</t>
  </si>
  <si>
    <t>Table 14. Contact information for corn hybrid seed companies evaluated in silage tests in Tennessee during 2017.</t>
  </si>
  <si>
    <t>Scott, Randy, Steve, and Gairy Blair (Pate Acres Dairy Farm)</t>
  </si>
  <si>
    <t>Decatur, Dewey Silty Clay Loam, Hermitage Silt Loam</t>
  </si>
  <si>
    <t>Column52</t>
  </si>
  <si>
    <t>RR, VT2P</t>
  </si>
  <si>
    <t>RR, LL, VIP3111</t>
  </si>
  <si>
    <t>RR2, LL, YGCB, HX1</t>
  </si>
  <si>
    <t>GT, LL, VIP3110</t>
  </si>
  <si>
    <t>RR, LL, 3000GT</t>
  </si>
  <si>
    <t xml:space="preserve">Croplan 5900 </t>
  </si>
  <si>
    <t>NK N83D-3111</t>
  </si>
  <si>
    <t xml:space="preserve">Terral REV 28BHR18 </t>
  </si>
  <si>
    <t xml:space="preserve">Augusta 7768 </t>
  </si>
  <si>
    <t xml:space="preserve">Masters Choice MCT6653 </t>
  </si>
  <si>
    <t>Croplan 5678</t>
  </si>
  <si>
    <t>Terral REV 25BHR26</t>
  </si>
  <si>
    <t>Masters Choice MCT6733</t>
  </si>
  <si>
    <t>NK NK1573-3111A</t>
  </si>
  <si>
    <t>Terral REV 23BHR55</t>
  </si>
  <si>
    <t>Masters Choice MCT6363</t>
  </si>
  <si>
    <t>Hybrid</t>
  </si>
  <si>
    <r>
      <t>Trait Package</t>
    </r>
    <r>
      <rPr>
        <b/>
        <vertAlign val="superscript"/>
        <sz val="10"/>
        <color theme="0"/>
        <rFont val="Arial"/>
        <family val="2"/>
      </rPr>
      <t>‡</t>
    </r>
  </si>
  <si>
    <t>Column16</t>
  </si>
  <si>
    <t>Column17</t>
  </si>
  <si>
    <t>Column18</t>
  </si>
  <si>
    <t>n</t>
  </si>
  <si>
    <r>
      <t>30h IV NDFD 
(</t>
    </r>
    <r>
      <rPr>
        <b/>
        <i/>
        <sz val="10"/>
        <color theme="0"/>
        <rFont val="Arial"/>
        <family val="2"/>
      </rPr>
      <t>% of NDF)</t>
    </r>
  </si>
  <si>
    <r>
      <t>NDF 
(</t>
    </r>
    <r>
      <rPr>
        <b/>
        <i/>
        <sz val="10"/>
        <color theme="0"/>
        <rFont val="Arial"/>
        <family val="2"/>
      </rPr>
      <t>% dm)</t>
    </r>
  </si>
  <si>
    <r>
      <t>Crude Protein
 (</t>
    </r>
    <r>
      <rPr>
        <b/>
        <i/>
        <sz val="10"/>
        <color theme="0"/>
        <rFont val="Arial"/>
        <family val="2"/>
      </rPr>
      <t>% dm)</t>
    </r>
  </si>
  <si>
    <r>
      <t>Moisture at Harvest
 (</t>
    </r>
    <r>
      <rPr>
        <b/>
        <i/>
        <sz val="10"/>
        <color theme="0"/>
        <rFont val="Arial"/>
        <family val="2"/>
      </rPr>
      <t>%</t>
    </r>
    <r>
      <rPr>
        <b/>
        <sz val="10"/>
        <color theme="0"/>
        <rFont val="Arial"/>
        <family val="2"/>
      </rPr>
      <t>)</t>
    </r>
  </si>
  <si>
    <r>
      <t>Starch
 (</t>
    </r>
    <r>
      <rPr>
        <b/>
        <i/>
        <sz val="10"/>
        <color theme="0"/>
        <rFont val="Arial"/>
        <family val="2"/>
      </rPr>
      <t>% dm</t>
    </r>
    <r>
      <rPr>
        <b/>
        <sz val="10"/>
        <color theme="0"/>
        <rFont val="Arial"/>
        <family val="2"/>
      </rPr>
      <t>)</t>
    </r>
  </si>
  <si>
    <r>
      <t>ADF
 (</t>
    </r>
    <r>
      <rPr>
        <b/>
        <i/>
        <sz val="10"/>
        <color theme="0"/>
        <rFont val="Arial"/>
        <family val="2"/>
      </rPr>
      <t>% dm</t>
    </r>
    <r>
      <rPr>
        <b/>
        <sz val="10"/>
        <color theme="0"/>
        <rFont val="Arial"/>
        <family val="2"/>
      </rPr>
      <t>)</t>
    </r>
  </si>
  <si>
    <r>
      <t>TDN
 (</t>
    </r>
    <r>
      <rPr>
        <b/>
        <i/>
        <sz val="10"/>
        <color theme="0"/>
        <rFont val="Arial"/>
        <family val="2"/>
      </rPr>
      <t>% dm</t>
    </r>
    <r>
      <rPr>
        <b/>
        <sz val="10"/>
        <color theme="0"/>
        <rFont val="Arial"/>
        <family val="2"/>
      </rPr>
      <t>)</t>
    </r>
  </si>
  <si>
    <r>
      <t>NEL
 (</t>
    </r>
    <r>
      <rPr>
        <b/>
        <i/>
        <sz val="10"/>
        <color theme="0"/>
        <rFont val="Arial"/>
        <family val="2"/>
      </rPr>
      <t>Mcals/lb</t>
    </r>
    <r>
      <rPr>
        <b/>
        <sz val="10"/>
        <color theme="0"/>
        <rFont val="Arial"/>
        <family val="2"/>
      </rPr>
      <t>)</t>
    </r>
  </si>
  <si>
    <r>
      <t>Milk/ton</t>
    </r>
    <r>
      <rPr>
        <b/>
        <vertAlign val="superscript"/>
        <sz val="10"/>
        <color theme="0"/>
        <rFont val="Arial"/>
        <family val="2"/>
      </rPr>
      <t xml:space="preserve">§
</t>
    </r>
    <r>
      <rPr>
        <b/>
        <sz val="10"/>
        <color theme="0"/>
        <rFont val="Arial"/>
        <family val="2"/>
      </rPr>
      <t xml:space="preserve"> (lbs/ton)</t>
    </r>
  </si>
  <si>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</si>
  <si>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t>MS† 
Avg. Yield</t>
  </si>
  <si>
    <r>
      <t>Crossville
 (</t>
    </r>
    <r>
      <rPr>
        <b/>
        <i/>
        <sz val="10"/>
        <color theme="0"/>
        <rFont val="Arial"/>
        <family val="2"/>
      </rPr>
      <t>tons/acre)</t>
    </r>
  </si>
  <si>
    <r>
      <t>Knoxville
 (</t>
    </r>
    <r>
      <rPr>
        <b/>
        <i/>
        <sz val="10"/>
        <color theme="0"/>
        <rFont val="Arial"/>
        <family val="2"/>
      </rPr>
      <t>tons/acre)</t>
    </r>
  </si>
  <si>
    <r>
      <t>Spring Hill
 (</t>
    </r>
    <r>
      <rPr>
        <b/>
        <i/>
        <sz val="10"/>
        <color theme="0"/>
        <rFont val="Arial"/>
        <family val="2"/>
      </rPr>
      <t>tons/acre)</t>
    </r>
  </si>
  <si>
    <r>
      <t xml:space="preserve">Springfield
</t>
    </r>
    <r>
      <rPr>
        <b/>
        <i/>
        <sz val="10"/>
        <color theme="0"/>
        <rFont val="Arial"/>
        <family val="2"/>
      </rPr>
      <t xml:space="preserve"> (tons/acre)</t>
    </r>
  </si>
  <si>
    <r>
      <t>Moisture at harvest
 (</t>
    </r>
    <r>
      <rPr>
        <b/>
        <i/>
        <sz val="10"/>
        <color theme="0"/>
        <rFont val="Arial"/>
        <family val="2"/>
      </rPr>
      <t>%</t>
    </r>
    <r>
      <rPr>
        <b/>
        <sz val="10"/>
        <color theme="0"/>
        <rFont val="Arial"/>
        <family val="2"/>
      </rPr>
      <t>)</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</si>
  <si>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</si>
  <si>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</si>
  <si>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
 (</t>
    </r>
    <r>
      <rPr>
        <b/>
        <i/>
        <sz val="10"/>
        <color theme="0"/>
        <rFont val="Arial"/>
        <family val="2"/>
      </rPr>
      <t>%</t>
    </r>
    <r>
      <rPr>
        <b/>
        <sz val="10"/>
        <color theme="0"/>
        <rFont val="Arial"/>
        <family val="2"/>
      </rPr>
      <t>)</t>
    </r>
  </si>
  <si>
    <t>Column42</t>
  </si>
  <si>
    <t>Column82</t>
  </si>
  <si>
    <t xml:space="preserve"> (lbs/ton)</t>
  </si>
  <si>
    <t xml:space="preserve"> (lbs/acre)</t>
  </si>
  <si>
    <t>Column53</t>
  </si>
  <si>
    <r>
      <t>Dry Weight Avg. Yield 
(</t>
    </r>
    <r>
      <rPr>
        <b/>
        <i/>
        <sz val="10"/>
        <color theme="0"/>
        <rFont val="Arial"/>
        <family val="2"/>
      </rPr>
      <t>tons/acre</t>
    </r>
    <r>
      <rPr>
        <b/>
        <sz val="10"/>
        <color theme="0"/>
        <rFont val="Arial"/>
        <family val="2"/>
      </rPr>
      <t>)</t>
    </r>
  </si>
  <si>
    <t xml:space="preserve"> </t>
  </si>
  <si>
    <t>Column522</t>
  </si>
  <si>
    <t xml:space="preserve"> Std Err.</t>
  </si>
  <si>
    <t xml:space="preserve"> ±</t>
  </si>
  <si>
    <t>Column92</t>
  </si>
  <si>
    <r>
      <t xml:space="preserve"> Avg. Yield 65% Moisture 
(</t>
    </r>
    <r>
      <rPr>
        <b/>
        <i/>
        <sz val="10"/>
        <color theme="0"/>
        <rFont val="Arial"/>
        <family val="2"/>
      </rPr>
      <t>tons/acre</t>
    </r>
    <r>
      <rPr>
        <b/>
        <sz val="10"/>
        <color theme="0"/>
        <rFont val="Arial"/>
        <family val="2"/>
      </rPr>
      <t>)</t>
    </r>
  </si>
  <si>
    <t>Column19</t>
  </si>
  <si>
    <t>Column20</t>
  </si>
  <si>
    <t>Column21</t>
  </si>
  <si>
    <t>Column43</t>
  </si>
  <si>
    <t>Column422</t>
  </si>
  <si>
    <t>Croplan 5900</t>
  </si>
  <si>
    <t>Augusta 7768</t>
  </si>
  <si>
    <t>Column83</t>
  </si>
  <si>
    <t>Column822</t>
  </si>
  <si>
    <t>Dry Weight Avg. Yield 
(tons/acre)</t>
  </si>
  <si>
    <t xml:space="preserve"> Avg. Yield 65% Moisture 
(tons/acre)</t>
  </si>
  <si>
    <t>Trait Package‡</t>
  </si>
  <si>
    <r>
      <t>65% Moisture  Avg. Yield
(</t>
    </r>
    <r>
      <rPr>
        <b/>
        <i/>
        <sz val="10"/>
        <color theme="0"/>
        <rFont val="Arial"/>
        <family val="2"/>
      </rPr>
      <t>tons/acre</t>
    </r>
    <r>
      <rPr>
        <b/>
        <sz val="10"/>
        <color theme="0"/>
        <rFont val="Arial"/>
        <family val="2"/>
      </rPr>
      <t>)</t>
    </r>
  </si>
  <si>
    <t xml:space="preserve">Croplan 5678 </t>
  </si>
  <si>
    <t>Masters Choice MCT6653</t>
  </si>
  <si>
    <t xml:space="preserve">NK N83D-3111 </t>
  </si>
  <si>
    <t xml:space="preserve">NK NK1573-3111A </t>
  </si>
  <si>
    <t xml:space="preserve">Terral REV 25BHR26 </t>
  </si>
  <si>
    <t>Terral REV 28BHR18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</si>
</sst>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mm/dd/yy;@"/>
  </numFmts>
  <fonts count="21" x14ac:knownFonts="1">
    <font>
      <sz val="10"/>
      <name val="MS Sans Serif"/>
    </font>
    <font>
      <u/>
      <sz val="10"/>
      <color indexed="12"/>
      <name val="MS Sans Serif"/>
    </font>
    <font>
      <sz val="8"/>
      <name val="MS Sans Serif"/>
    </font>
    <font>
      <b/>
      <sz val="10"/>
      <name val="Arial"/>
      <family val="2"/>
    </font>
    <font>
      <sz val="10"/>
      <name val="Arial"/>
      <family val="2"/>
    </font>
    <font>
      <sz val="10"/>
      <name val="Arial"/>
      <family val="2"/>
    </font>
    <font>
      <sz val="8"/>
      <name val="Arial"/>
      <family val="2"/>
    </font>
    <font>
      <vertAlign val="superscript"/>
      <sz val="8"/>
      <name val="Arial"/>
      <family val="2"/>
    </font>
    <font>
      <sz val="8"/>
      <name val="Arial"/>
      <family val="2"/>
    </font>
    <font>
      <b/>
      <vertAlign val="superscript"/>
      <sz val="10"/>
      <name val="Arial"/>
      <family val="2"/>
    </font>
    <font>
      <vertAlign val="superscript"/>
      <sz val="10"/>
      <name val="Arial"/>
      <family val="2"/>
    </font>
    <font>
      <sz val="10"/>
      <color rgb="FF000000"/>
      <name val="Arial"/>
      <family val="2"/>
    </font>
    <font>
      <sz val="10"/>
      <name val="MS Sans Serif"/>
    </font>
    <font>
      <i/>
      <sz val="10"/>
      <name val="Arial"/>
      <family val="2"/>
    </font>
    <font>
      <b/>
      <sz val="10"/>
      <color theme="0"/>
      <name val="Arial"/>
      <family val="2"/>
    </font>
    <font>
      <b/>
      <vertAlign val="superscript"/>
      <sz val="10"/>
      <color theme="0"/>
      <name val="Arial"/>
      <family val="2"/>
    </font>
    <font>
      <b/>
      <vertAlign val="subscript"/>
      <sz val="10"/>
      <color theme="0"/>
      <name val="Arial"/>
      <family val="2"/>
    </font>
    <font>
      <b/>
      <sz val="8"/>
      <color theme="0"/>
      <name val="Arial"/>
      <family val="2"/>
    </font>
    <font>
      <sz val="10"/>
      <color theme="0" tint="-0.14996795556505021"/>
      <name val="Arial"/>
      <family val="2"/>
    </font>
    <font>
      <b/>
      <i/>
      <sz val="10"/>
      <color theme="0"/>
      <name val="Arial"/>
      <family val="2"/>
    </font>
    <font>
      <sz val="10"/>
      <color theme="0"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14996795556505021"/>
        <bgColor theme="0" tint="-0.14999847407452621"/>
      </patternFill>
    </fill>
    <fill>
      <patternFill patternType="solid">
        <fgColor theme="0" tint="-0.499984740745262"/>
        <bgColor indexed="64"/>
      </patternFill>
    </fill>
    <fill>
      <patternFill patternType="solid">
        <fgColor theme="0" tint="-0.499984740745262"/>
        <bgColor theme="0"/>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xf numFmtId="0" fontId="5" fillId="0" borderId="0"/>
    <xf numFmtId="0" fontId="5" fillId="0" borderId="0"/>
    <xf numFmtId="0" fontId="5" fillId="0" borderId="0"/>
    <xf numFmtId="0" fontId="4" fillId="0" borderId="0"/>
    <xf numFmtId="0" fontId="12" fillId="0" borderId="0"/>
    <xf numFmtId="43" fontId="12" fillId="0" borderId="0" applyFont="0" applyFill="0" applyBorder="0" applyAlignment="0" applyProtection="0"/>
  </cellStyleXfs>
  <cellXfs count="215">
    <xf numFmtId="0" fontId="0" fillId="0" borderId="0" xfId="0"/>
    <xf numFmtId="0" fontId="4" fillId="0" borderId="0" xfId="4" applyFont="1" applyBorder="1"/>
    <xf numFmtId="0" fontId="4" fillId="0" borderId="0" xfId="4" applyFont="1"/>
    <xf numFmtId="0" fontId="4" fillId="0" borderId="0" xfId="4" applyFont="1" applyAlignment="1">
      <alignment horizontal="center"/>
    </xf>
    <xf numFmtId="0" fontId="4" fillId="0" borderId="0" xfId="0" applyFont="1"/>
    <xf numFmtId="0" fontId="4" fillId="0" borderId="0" xfId="0" applyNumberFormat="1" applyFont="1"/>
    <xf numFmtId="0" fontId="4" fillId="0" borderId="0" xfId="0" applyFont="1" applyAlignment="1">
      <alignment horizontal="left"/>
    </xf>
    <xf numFmtId="0" fontId="4" fillId="0" borderId="0" xfId="0" applyFont="1" applyBorder="1" applyAlignment="1">
      <alignment horizontal="center"/>
    </xf>
    <xf numFmtId="0" fontId="4" fillId="0" borderId="0" xfId="0" applyFont="1" applyBorder="1"/>
    <xf numFmtId="0" fontId="3" fillId="0" borderId="0" xfId="0" applyFont="1"/>
    <xf numFmtId="0" fontId="3" fillId="0" borderId="0" xfId="2" applyFont="1"/>
    <xf numFmtId="0" fontId="3" fillId="0" borderId="0" xfId="2" applyFont="1" applyAlignment="1">
      <alignment horizontal="center"/>
    </xf>
    <xf numFmtId="0" fontId="3" fillId="0" borderId="0" xfId="2" applyFont="1" applyAlignment="1">
      <alignment horizontal="left"/>
    </xf>
    <xf numFmtId="0" fontId="6" fillId="0" borderId="0" xfId="0" applyFont="1" applyAlignment="1">
      <alignment horizontal="left"/>
    </xf>
    <xf numFmtId="0" fontId="4" fillId="0" borderId="0" xfId="0" applyFont="1" applyAlignment="1">
      <alignment horizontal="center"/>
    </xf>
    <xf numFmtId="0" fontId="3" fillId="0" borderId="0" xfId="0" applyFont="1" applyAlignment="1">
      <alignment horizontal="left"/>
    </xf>
    <xf numFmtId="0" fontId="6" fillId="0" borderId="0" xfId="0" applyFont="1" applyAlignment="1"/>
    <xf numFmtId="0" fontId="7" fillId="0" borderId="0" xfId="0" applyFont="1" applyAlignment="1"/>
    <xf numFmtId="0" fontId="6" fillId="0" borderId="0" xfId="0" applyFont="1"/>
    <xf numFmtId="0" fontId="4" fillId="0" borderId="0" xfId="2" applyFont="1" applyAlignment="1">
      <alignment horizontal="left"/>
    </xf>
    <xf numFmtId="0" fontId="3" fillId="0" borderId="0" xfId="4" applyFont="1" applyBorder="1"/>
    <xf numFmtId="0" fontId="4" fillId="0" borderId="0" xfId="0" quotePrefix="1" applyNumberFormat="1" applyFont="1"/>
    <xf numFmtId="164" fontId="4" fillId="0" borderId="0" xfId="0" applyNumberFormat="1" applyFont="1" applyAlignment="1">
      <alignment horizontal="center"/>
    </xf>
    <xf numFmtId="0" fontId="4" fillId="0" borderId="0" xfId="0" applyFont="1" applyBorder="1" applyAlignment="1">
      <alignment horizontal="left"/>
    </xf>
    <xf numFmtId="1" fontId="4" fillId="0" borderId="0" xfId="0" applyNumberFormat="1" applyFont="1" applyAlignment="1">
      <alignment horizontal="center"/>
    </xf>
    <xf numFmtId="2" fontId="4" fillId="0" borderId="0" xfId="0" applyNumberFormat="1" applyFont="1"/>
    <xf numFmtId="0" fontId="3" fillId="0" borderId="0" xfId="3" applyFont="1"/>
    <xf numFmtId="0" fontId="4" fillId="0" borderId="0" xfId="3" applyFont="1"/>
    <xf numFmtId="0" fontId="4" fillId="0" borderId="1" xfId="3" applyFont="1" applyBorder="1"/>
    <xf numFmtId="0" fontId="4" fillId="0" borderId="1" xfId="0" applyFont="1" applyBorder="1"/>
    <xf numFmtId="0" fontId="4" fillId="0" borderId="0" xfId="2" applyFont="1" applyBorder="1" applyAlignment="1">
      <alignment horizontal="left"/>
    </xf>
    <xf numFmtId="0" fontId="4" fillId="0" borderId="0" xfId="2" applyFont="1" applyBorder="1" applyAlignment="1">
      <alignment horizontal="center"/>
    </xf>
    <xf numFmtId="0" fontId="4" fillId="0" borderId="0" xfId="2" quotePrefix="1" applyFont="1" applyBorder="1" applyAlignment="1">
      <alignment horizontal="center"/>
    </xf>
    <xf numFmtId="2" fontId="4" fillId="0" borderId="0" xfId="0" applyNumberFormat="1" applyFont="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2" fontId="6" fillId="0" borderId="0" xfId="0" applyNumberFormat="1" applyFont="1" applyAlignment="1">
      <alignment horizontal="center"/>
    </xf>
    <xf numFmtId="165" fontId="4" fillId="0" borderId="0" xfId="4" quotePrefix="1" applyNumberFormat="1" applyFont="1" applyAlignment="1">
      <alignment horizontal="center"/>
    </xf>
    <xf numFmtId="0" fontId="1" fillId="0" borderId="1" xfId="1" applyBorder="1"/>
    <xf numFmtId="0" fontId="1" fillId="0" borderId="1" xfId="1" applyBorder="1" applyAlignment="1" applyProtection="1"/>
    <xf numFmtId="164" fontId="4" fillId="0" borderId="0" xfId="0" quotePrefix="1" applyNumberFormat="1" applyFont="1" applyBorder="1" applyAlignment="1">
      <alignment horizontal="center"/>
    </xf>
    <xf numFmtId="0" fontId="0" fillId="0" borderId="0" xfId="0" applyBorder="1" applyAlignment="1"/>
    <xf numFmtId="0" fontId="3" fillId="0" borderId="0" xfId="2" applyFont="1" applyBorder="1" applyAlignment="1"/>
    <xf numFmtId="0" fontId="4" fillId="0" borderId="0" xfId="0" applyFont="1" applyAlignment="1">
      <alignment vertical="top"/>
    </xf>
    <xf numFmtId="0" fontId="3" fillId="0" borderId="0" xfId="5" applyFont="1"/>
    <xf numFmtId="0" fontId="4" fillId="0" borderId="0" xfId="5" applyFont="1"/>
    <xf numFmtId="1" fontId="4" fillId="0" borderId="0" xfId="0" applyNumberFormat="1" applyFont="1" applyBorder="1" applyAlignment="1">
      <alignment horizontal="center"/>
    </xf>
    <xf numFmtId="2" fontId="4" fillId="0" borderId="0" xfId="0" applyNumberFormat="1" applyFont="1" applyBorder="1" applyAlignment="1">
      <alignment horizontal="center"/>
    </xf>
    <xf numFmtId="0" fontId="4" fillId="0" borderId="0" xfId="0" applyFont="1" applyAlignment="1">
      <alignment horizontal="right"/>
    </xf>
    <xf numFmtId="164" fontId="4" fillId="0" borderId="0" xfId="0" applyNumberFormat="1" applyFont="1"/>
    <xf numFmtId="0" fontId="4" fillId="0" borderId="0" xfId="6" applyFont="1"/>
    <xf numFmtId="0" fontId="3" fillId="0" borderId="0" xfId="4" applyFont="1" applyAlignment="1">
      <alignment vertical="top" wrapText="1"/>
    </xf>
    <xf numFmtId="0" fontId="4" fillId="0" borderId="0" xfId="4" applyFont="1" applyBorder="1" applyAlignment="1">
      <alignment horizontal="center"/>
    </xf>
    <xf numFmtId="165" fontId="4" fillId="0" borderId="0" xfId="4" quotePrefix="1" applyNumberFormat="1" applyFont="1" applyBorder="1" applyAlignment="1">
      <alignment horizontal="center"/>
    </xf>
    <xf numFmtId="165" fontId="4" fillId="0" borderId="0" xfId="4" quotePrefix="1" applyNumberFormat="1" applyFont="1" applyFill="1" applyAlignment="1">
      <alignment horizontal="center"/>
    </xf>
    <xf numFmtId="165" fontId="4" fillId="0" borderId="0" xfId="4" quotePrefix="1" applyNumberFormat="1" applyFont="1" applyFill="1" applyBorder="1" applyAlignment="1">
      <alignment horizontal="center"/>
    </xf>
    <xf numFmtId="1" fontId="4" fillId="0" borderId="0" xfId="4" quotePrefix="1" applyNumberFormat="1" applyFont="1" applyFill="1" applyBorder="1" applyAlignment="1">
      <alignment horizontal="center"/>
    </xf>
    <xf numFmtId="0" fontId="4" fillId="0" borderId="0" xfId="4" applyFont="1" applyFill="1" applyAlignment="1">
      <alignment horizontal="center"/>
    </xf>
    <xf numFmtId="0" fontId="4" fillId="0" borderId="0" xfId="0" applyFont="1" applyAlignment="1">
      <alignment horizontal="left" vertical="top" wrapText="1"/>
    </xf>
    <xf numFmtId="0" fontId="4" fillId="0" borderId="0" xfId="4" applyFont="1" applyAlignment="1">
      <alignment horizontal="center" vertical="top"/>
    </xf>
    <xf numFmtId="165" fontId="4" fillId="0" borderId="0" xfId="4" quotePrefix="1" applyNumberFormat="1" applyFont="1" applyFill="1" applyAlignment="1">
      <alignment horizontal="center" vertical="top"/>
    </xf>
    <xf numFmtId="0" fontId="6" fillId="0" borderId="0" xfId="0" applyFont="1" applyBorder="1" applyAlignment="1"/>
    <xf numFmtId="0" fontId="6" fillId="0" borderId="5" xfId="0" applyFont="1" applyBorder="1" applyAlignment="1"/>
    <xf numFmtId="0" fontId="3" fillId="0" borderId="1" xfId="0" applyFont="1" applyBorder="1"/>
    <xf numFmtId="2" fontId="4" fillId="0" borderId="0" xfId="0" quotePrefix="1" applyNumberFormat="1" applyFont="1" applyBorder="1" applyAlignment="1">
      <alignment horizontal="right"/>
    </xf>
    <xf numFmtId="2" fontId="4" fillId="0" borderId="0" xfId="0" applyNumberFormat="1" applyFont="1" applyBorder="1" applyAlignment="1">
      <alignment horizontal="right"/>
    </xf>
    <xf numFmtId="1" fontId="4" fillId="0" borderId="0" xfId="0" quotePrefix="1" applyNumberFormat="1" applyFont="1" applyBorder="1" applyAlignment="1">
      <alignment horizontal="left"/>
    </xf>
    <xf numFmtId="1" fontId="4" fillId="0" borderId="0" xfId="0" quotePrefix="1" applyNumberFormat="1" applyFont="1" applyBorder="1" applyAlignment="1">
      <alignment horizontal="right"/>
    </xf>
    <xf numFmtId="2" fontId="4" fillId="0" borderId="0" xfId="0" quotePrefix="1" applyNumberFormat="1" applyFont="1" applyBorder="1" applyAlignment="1">
      <alignment horizontal="left"/>
    </xf>
    <xf numFmtId="2" fontId="4" fillId="0" borderId="0" xfId="0" applyNumberFormat="1" applyFont="1" applyBorder="1" applyAlignment="1">
      <alignment horizontal="left"/>
    </xf>
    <xf numFmtId="2" fontId="4" fillId="0" borderId="0" xfId="0" quotePrefix="1" applyNumberFormat="1" applyFont="1" applyBorder="1" applyAlignment="1">
      <alignment horizontal="center"/>
    </xf>
    <xf numFmtId="2" fontId="4" fillId="0" borderId="0" xfId="0" applyNumberFormat="1" applyFont="1" applyAlignment="1" applyProtection="1">
      <alignment horizontal="center"/>
      <protection locked="0"/>
    </xf>
    <xf numFmtId="2" fontId="4" fillId="0" borderId="0" xfId="0" applyNumberFormat="1" applyFont="1" applyFill="1" applyBorder="1" applyAlignment="1" applyProtection="1">
      <alignment horizontal="center"/>
      <protection hidden="1"/>
    </xf>
    <xf numFmtId="0" fontId="4" fillId="0" borderId="0" xfId="7" applyNumberFormat="1" applyFont="1" applyAlignment="1">
      <alignment horizontal="center" vertical="top"/>
    </xf>
    <xf numFmtId="0" fontId="4" fillId="0" borderId="0" xfId="7" quotePrefix="1" applyNumberFormat="1" applyFont="1" applyFill="1" applyAlignment="1">
      <alignment horizontal="center"/>
    </xf>
    <xf numFmtId="0" fontId="4" fillId="0" borderId="0" xfId="4" applyFont="1" applyAlignment="1">
      <alignment horizontal="center" vertical="top" wrapText="1"/>
    </xf>
    <xf numFmtId="0" fontId="4" fillId="0" borderId="0" xfId="7" quotePrefix="1" applyNumberFormat="1" applyFont="1" applyFill="1" applyBorder="1" applyAlignment="1">
      <alignment horizontal="center"/>
    </xf>
    <xf numFmtId="0" fontId="4" fillId="0" borderId="0" xfId="4" applyFont="1" applyAlignment="1">
      <alignment wrapText="1"/>
    </xf>
    <xf numFmtId="0" fontId="3" fillId="0" borderId="1" xfId="4" applyFont="1" applyBorder="1" applyAlignment="1">
      <alignment wrapText="1"/>
    </xf>
    <xf numFmtId="0" fontId="3" fillId="0" borderId="1" xfId="4" applyFont="1" applyBorder="1" applyAlignment="1">
      <alignment horizontal="center" wrapText="1"/>
    </xf>
    <xf numFmtId="0" fontId="4" fillId="0" borderId="0" xfId="0" applyFont="1" applyBorder="1" applyAlignment="1">
      <alignment horizontal="left" vertical="top" wrapText="1"/>
    </xf>
    <xf numFmtId="0" fontId="4" fillId="0" borderId="0" xfId="4" applyFont="1" applyBorder="1" applyAlignment="1">
      <alignment horizontal="center" vertical="top"/>
    </xf>
    <xf numFmtId="165" fontId="4" fillId="0" borderId="0" xfId="4" quotePrefix="1" applyNumberFormat="1" applyFont="1" applyBorder="1" applyAlignment="1">
      <alignment horizontal="center" vertical="top"/>
    </xf>
    <xf numFmtId="0" fontId="4" fillId="0" borderId="0" xfId="7" applyNumberFormat="1" applyFont="1" applyBorder="1" applyAlignment="1">
      <alignment horizontal="center" vertical="top"/>
    </xf>
    <xf numFmtId="0" fontId="14" fillId="3" borderId="0" xfId="0" applyFont="1" applyFill="1" applyBorder="1" applyAlignment="1"/>
    <xf numFmtId="0" fontId="14" fillId="3" borderId="0" xfId="0" applyFont="1" applyFill="1" applyBorder="1"/>
    <xf numFmtId="0" fontId="14" fillId="3" borderId="1" xfId="0" applyFont="1" applyFill="1" applyBorder="1" applyAlignment="1"/>
    <xf numFmtId="0" fontId="14" fillId="3" borderId="0" xfId="0" applyFont="1" applyFill="1" applyBorder="1" applyAlignment="1">
      <alignment horizontal="left"/>
    </xf>
    <xf numFmtId="2" fontId="14" fillId="3" borderId="0" xfId="0" applyNumberFormat="1" applyFont="1" applyFill="1" applyBorder="1" applyAlignment="1">
      <alignment horizontal="center"/>
    </xf>
    <xf numFmtId="0" fontId="14" fillId="3" borderId="2" xfId="0" applyFont="1" applyFill="1" applyBorder="1" applyAlignment="1">
      <alignment horizontal="left"/>
    </xf>
    <xf numFmtId="0" fontId="14" fillId="3" borderId="2" xfId="0" quotePrefix="1" applyNumberFormat="1" applyFont="1" applyFill="1" applyBorder="1"/>
    <xf numFmtId="1" fontId="14" fillId="3" borderId="2" xfId="0" quotePrefix="1" applyNumberFormat="1" applyFont="1" applyFill="1" applyBorder="1" applyAlignment="1">
      <alignment horizontal="center"/>
    </xf>
    <xf numFmtId="1" fontId="14" fillId="3" borderId="0" xfId="0" applyNumberFormat="1" applyFont="1" applyFill="1" applyBorder="1" applyAlignment="1">
      <alignment horizontal="center"/>
    </xf>
    <xf numFmtId="0" fontId="6" fillId="2" borderId="5" xfId="0" applyFont="1" applyFill="1" applyBorder="1" applyAlignment="1"/>
    <xf numFmtId="0" fontId="4" fillId="2" borderId="0" xfId="0" applyFont="1" applyFill="1"/>
    <xf numFmtId="0" fontId="4" fillId="2" borderId="0" xfId="0" applyFont="1" applyFill="1" applyAlignment="1">
      <alignment horizontal="center"/>
    </xf>
    <xf numFmtId="0" fontId="6" fillId="2" borderId="0" xfId="0" applyFont="1" applyFill="1"/>
    <xf numFmtId="0" fontId="14" fillId="3" borderId="2" xfId="0" applyFont="1" applyFill="1" applyBorder="1"/>
    <xf numFmtId="0" fontId="13" fillId="4" borderId="0" xfId="0" applyNumberFormat="1" applyFont="1" applyFill="1" applyBorder="1"/>
    <xf numFmtId="0" fontId="6" fillId="2" borderId="0" xfId="0" applyFont="1" applyFill="1" applyAlignment="1"/>
    <xf numFmtId="0" fontId="6" fillId="2" borderId="0" xfId="0" applyFont="1" applyFill="1" applyAlignment="1">
      <alignment horizontal="center"/>
    </xf>
    <xf numFmtId="164" fontId="6" fillId="2" borderId="0" xfId="0" applyNumberFormat="1" applyFont="1" applyFill="1" applyAlignment="1">
      <alignment horizontal="center"/>
    </xf>
    <xf numFmtId="2" fontId="6" fillId="2" borderId="0" xfId="0" applyNumberFormat="1" applyFont="1" applyFill="1" applyAlignment="1">
      <alignment horizontal="center"/>
    </xf>
    <xf numFmtId="0" fontId="6" fillId="2" borderId="0" xfId="0" applyFont="1" applyFill="1" applyAlignment="1">
      <alignment horizontal="left"/>
    </xf>
    <xf numFmtId="164" fontId="4" fillId="2" borderId="0" xfId="0" applyNumberFormat="1" applyFont="1" applyFill="1" applyAlignment="1">
      <alignment horizontal="center"/>
    </xf>
    <xf numFmtId="2" fontId="4" fillId="2" borderId="0" xfId="0" applyNumberFormat="1" applyFont="1" applyFill="1" applyAlignment="1">
      <alignment horizontal="center"/>
    </xf>
    <xf numFmtId="0" fontId="14" fillId="3" borderId="3" xfId="0" applyFont="1" applyFill="1" applyBorder="1"/>
    <xf numFmtId="2" fontId="14" fillId="3" borderId="3" xfId="0" applyNumberFormat="1" applyFont="1" applyFill="1" applyBorder="1" applyAlignment="1">
      <alignment horizontal="center"/>
    </xf>
    <xf numFmtId="0" fontId="6" fillId="2" borderId="0" xfId="0" applyFont="1" applyFill="1" applyBorder="1" applyAlignment="1">
      <alignment horizontal="left"/>
    </xf>
    <xf numFmtId="0" fontId="13" fillId="4" borderId="3" xfId="0" applyFont="1" applyFill="1" applyBorder="1" applyAlignment="1">
      <alignment horizontal="center"/>
    </xf>
    <xf numFmtId="1" fontId="4" fillId="0" borderId="0" xfId="0" quotePrefix="1" applyNumberFormat="1" applyFont="1" applyBorder="1" applyAlignment="1">
      <alignment horizontal="center"/>
    </xf>
    <xf numFmtId="0" fontId="6" fillId="0" borderId="0" xfId="0" applyFont="1" applyFill="1"/>
    <xf numFmtId="0" fontId="4" fillId="0" borderId="0" xfId="0" applyFont="1" applyFill="1"/>
    <xf numFmtId="1" fontId="14" fillId="3" borderId="3" xfId="0" applyNumberFormat="1" applyFont="1" applyFill="1" applyBorder="1" applyAlignment="1">
      <alignment horizontal="center"/>
    </xf>
    <xf numFmtId="0" fontId="17" fillId="3" borderId="2" xfId="0" applyFont="1" applyFill="1" applyBorder="1"/>
    <xf numFmtId="0" fontId="3" fillId="0" borderId="0" xfId="2" applyFont="1" applyAlignment="1">
      <alignment wrapText="1"/>
    </xf>
    <xf numFmtId="0" fontId="4" fillId="0" borderId="0" xfId="3" applyFont="1" applyBorder="1"/>
    <xf numFmtId="0" fontId="1" fillId="0" borderId="0" xfId="1" applyBorder="1"/>
    <xf numFmtId="0" fontId="17" fillId="2" borderId="0" xfId="0" applyFont="1" applyFill="1"/>
    <xf numFmtId="2" fontId="14" fillId="3" borderId="0" xfId="0" applyNumberFormat="1" applyFont="1" applyFill="1" applyBorder="1" applyAlignment="1">
      <alignment horizontal="center"/>
    </xf>
    <xf numFmtId="0" fontId="14" fillId="3" borderId="0" xfId="0" quotePrefix="1" applyNumberFormat="1" applyFont="1" applyFill="1" applyBorder="1"/>
    <xf numFmtId="1" fontId="14" fillId="3" borderId="0" xfId="0" quotePrefix="1" applyNumberFormat="1" applyFont="1" applyFill="1" applyBorder="1" applyAlignment="1">
      <alignment horizontal="center"/>
    </xf>
    <xf numFmtId="2" fontId="14" fillId="3" borderId="0" xfId="0" quotePrefix="1" applyNumberFormat="1" applyFont="1" applyFill="1" applyBorder="1" applyAlignment="1">
      <alignment horizontal="center"/>
    </xf>
    <xf numFmtId="0" fontId="6" fillId="2" borderId="0" xfId="0" applyFont="1" applyFill="1" applyBorder="1" applyAlignment="1"/>
    <xf numFmtId="0" fontId="17" fillId="3" borderId="0" xfId="0" applyFont="1" applyFill="1" applyBorder="1"/>
    <xf numFmtId="2" fontId="14" fillId="3" borderId="0" xfId="0" applyNumberFormat="1" applyFont="1" applyFill="1" applyBorder="1" applyAlignment="1" applyProtection="1">
      <alignment horizontal="center"/>
      <protection locked="0"/>
    </xf>
    <xf numFmtId="1" fontId="14" fillId="3" borderId="0" xfId="0" applyNumberFormat="1" applyFont="1" applyFill="1" applyBorder="1" applyAlignment="1" applyProtection="1">
      <alignment horizontal="center"/>
      <protection locked="0"/>
    </xf>
    <xf numFmtId="2" fontId="14" fillId="3" borderId="0" xfId="0" applyNumberFormat="1" applyFont="1" applyFill="1" applyBorder="1" applyAlignment="1">
      <alignment horizontal="center"/>
    </xf>
    <xf numFmtId="2" fontId="14" fillId="3" borderId="2" xfId="0" applyNumberFormat="1" applyFont="1" applyFill="1" applyBorder="1" applyAlignment="1">
      <alignment horizontal="center"/>
    </xf>
    <xf numFmtId="0" fontId="14" fillId="3" borderId="0" xfId="0" applyFont="1" applyFill="1" applyBorder="1" applyAlignment="1">
      <alignment horizontal="center"/>
    </xf>
    <xf numFmtId="0" fontId="6" fillId="2" borderId="0" xfId="0" applyFont="1" applyFill="1" applyBorder="1" applyAlignment="1">
      <alignment horizontal="left"/>
    </xf>
    <xf numFmtId="0" fontId="13" fillId="4" borderId="3" xfId="0" applyFont="1" applyFill="1" applyBorder="1" applyAlignment="1">
      <alignment horizontal="center"/>
    </xf>
    <xf numFmtId="1" fontId="14" fillId="3" borderId="2" xfId="0" applyNumberFormat="1" applyFont="1" applyFill="1" applyBorder="1" applyAlignment="1">
      <alignment horizontal="center"/>
    </xf>
    <xf numFmtId="2" fontId="14" fillId="3" borderId="3" xfId="0" applyNumberFormat="1" applyFont="1" applyFill="1" applyBorder="1" applyAlignment="1">
      <alignment horizontal="center"/>
    </xf>
    <xf numFmtId="164" fontId="14" fillId="3" borderId="0" xfId="0" applyNumberFormat="1" applyFont="1" applyFill="1" applyBorder="1" applyAlignment="1">
      <alignment horizontal="center"/>
    </xf>
    <xf numFmtId="0" fontId="14" fillId="3" borderId="2" xfId="0" applyFont="1" applyFill="1" applyBorder="1" applyAlignment="1">
      <alignment horizontal="center"/>
    </xf>
    <xf numFmtId="164" fontId="14" fillId="3" borderId="3" xfId="0" applyNumberFormat="1" applyFont="1" applyFill="1" applyBorder="1" applyAlignment="1">
      <alignment horizontal="center"/>
    </xf>
    <xf numFmtId="0" fontId="3" fillId="0" borderId="0" xfId="4" applyFont="1" applyBorder="1" applyAlignment="1">
      <alignment vertical="top" wrapText="1"/>
    </xf>
    <xf numFmtId="0" fontId="3" fillId="2" borderId="0" xfId="4" applyFont="1" applyFill="1" applyBorder="1" applyAlignment="1">
      <alignment horizontal="left"/>
    </xf>
    <xf numFmtId="0" fontId="3" fillId="0" borderId="0" xfId="0" applyFont="1" applyBorder="1" applyAlignment="1">
      <alignment horizontal="left"/>
    </xf>
    <xf numFmtId="0" fontId="3" fillId="2" borderId="0" xfId="0" applyFont="1" applyFill="1" applyBorder="1" applyAlignment="1">
      <alignment horizontal="left" wrapText="1"/>
    </xf>
    <xf numFmtId="0" fontId="6" fillId="2" borderId="0" xfId="0" applyFont="1" applyFill="1" applyBorder="1" applyAlignment="1">
      <alignment horizontal="left"/>
    </xf>
    <xf numFmtId="0" fontId="3" fillId="2" borderId="2" xfId="0" applyFont="1" applyFill="1" applyBorder="1" applyAlignment="1">
      <alignment horizontal="left"/>
    </xf>
    <xf numFmtId="0" fontId="3" fillId="2" borderId="2" xfId="0" applyFont="1" applyFill="1" applyBorder="1" applyAlignment="1">
      <alignment horizontal="left" wrapText="1"/>
    </xf>
    <xf numFmtId="0" fontId="3" fillId="0" borderId="2" xfId="0" applyFont="1" applyBorder="1" applyAlignment="1">
      <alignment horizontal="left" vertical="top" wrapText="1"/>
    </xf>
    <xf numFmtId="0" fontId="3" fillId="0" borderId="0" xfId="5" applyFont="1" applyBorder="1" applyAlignment="1">
      <alignment horizontal="left" wrapText="1"/>
    </xf>
    <xf numFmtId="0" fontId="4" fillId="0" borderId="0" xfId="0" applyFont="1" applyBorder="1" applyAlignment="1">
      <alignment wrapText="1"/>
    </xf>
    <xf numFmtId="0" fontId="3" fillId="0" borderId="2" xfId="3" applyFont="1" applyBorder="1" applyAlignment="1">
      <alignment horizontal="left"/>
    </xf>
    <xf numFmtId="0" fontId="4" fillId="0" borderId="2" xfId="0" applyFont="1" applyBorder="1" applyAlignment="1"/>
    <xf numFmtId="1" fontId="18" fillId="8" borderId="0" xfId="0" applyNumberFormat="1" applyFont="1" applyFill="1" applyBorder="1" applyAlignment="1">
      <alignment horizontal="center"/>
    </xf>
    <xf numFmtId="0" fontId="18" fillId="8" borderId="0" xfId="0" applyFont="1" applyFill="1" applyBorder="1" applyAlignment="1">
      <alignment horizontal="center"/>
    </xf>
    <xf numFmtId="1" fontId="4" fillId="6" borderId="0" xfId="0" applyNumberFormat="1" applyFont="1" applyFill="1" applyBorder="1" applyAlignment="1">
      <alignment horizontal="center"/>
    </xf>
    <xf numFmtId="0" fontId="4" fillId="6" borderId="0" xfId="0" applyFont="1" applyFill="1" applyBorder="1" applyAlignment="1">
      <alignment horizontal="center"/>
    </xf>
    <xf numFmtId="1" fontId="4" fillId="7" borderId="0" xfId="0" applyNumberFormat="1" applyFont="1" applyFill="1" applyAlignment="1">
      <alignment horizontal="center"/>
    </xf>
    <xf numFmtId="0" fontId="4" fillId="7" borderId="0" xfId="0" applyFont="1" applyFill="1" applyAlignment="1">
      <alignment horizontal="center"/>
    </xf>
    <xf numFmtId="1" fontId="4" fillId="6" borderId="1" xfId="0" applyNumberFormat="1" applyFont="1" applyFill="1" applyBorder="1" applyAlignment="1">
      <alignment horizontal="center"/>
    </xf>
    <xf numFmtId="0" fontId="4" fillId="6" borderId="1" xfId="0" applyFont="1" applyFill="1" applyBorder="1" applyAlignment="1">
      <alignment horizontal="center"/>
    </xf>
    <xf numFmtId="2" fontId="18" fillId="8" borderId="0" xfId="0" applyNumberFormat="1" applyFont="1" applyFill="1" applyBorder="1" applyAlignment="1">
      <alignment horizontal="center"/>
    </xf>
    <xf numFmtId="2" fontId="4" fillId="6" borderId="0" xfId="0" applyNumberFormat="1" applyFont="1" applyFill="1" applyBorder="1" applyAlignment="1">
      <alignment horizontal="center"/>
    </xf>
    <xf numFmtId="2" fontId="4" fillId="6" borderId="1" xfId="0" applyNumberFormat="1" applyFont="1" applyFill="1" applyBorder="1" applyAlignment="1">
      <alignment horizontal="center"/>
    </xf>
    <xf numFmtId="2" fontId="4" fillId="7" borderId="0" xfId="0" applyNumberFormat="1" applyFont="1" applyFill="1" applyAlignment="1">
      <alignment horizontal="center"/>
    </xf>
    <xf numFmtId="0" fontId="14" fillId="3" borderId="1" xfId="0" applyFont="1" applyFill="1" applyBorder="1" applyAlignment="1">
      <alignment wrapText="1"/>
    </xf>
    <xf numFmtId="0" fontId="14" fillId="3" borderId="4" xfId="0" applyFont="1" applyFill="1" applyBorder="1" applyAlignment="1">
      <alignment wrapText="1"/>
    </xf>
    <xf numFmtId="0" fontId="14" fillId="3" borderId="4" xfId="0" applyFont="1" applyFill="1" applyBorder="1"/>
    <xf numFmtId="0" fontId="14" fillId="3" borderId="4" xfId="0" applyFont="1" applyFill="1" applyBorder="1" applyAlignment="1">
      <alignment horizontal="left" wrapText="1"/>
    </xf>
    <xf numFmtId="0" fontId="14" fillId="3" borderId="4" xfId="0" applyNumberFormat="1" applyFont="1" applyFill="1" applyBorder="1" applyAlignment="1">
      <alignment horizontal="center" wrapText="1"/>
    </xf>
    <xf numFmtId="0" fontId="14" fillId="3" borderId="4" xfId="0" applyFont="1" applyFill="1" applyBorder="1" applyAlignment="1">
      <alignment horizontal="center" wrapText="1"/>
    </xf>
    <xf numFmtId="0" fontId="3" fillId="2" borderId="2" xfId="0" applyFont="1" applyFill="1" applyBorder="1" applyAlignment="1"/>
    <xf numFmtId="0" fontId="14" fillId="3" borderId="4" xfId="0" quotePrefix="1" applyFont="1" applyFill="1" applyBorder="1" applyAlignment="1">
      <alignment horizontal="center" wrapText="1"/>
    </xf>
    <xf numFmtId="164" fontId="14" fillId="3" borderId="4" xfId="0" applyNumberFormat="1" applyFont="1" applyFill="1" applyBorder="1" applyAlignment="1">
      <alignment horizontal="center" wrapText="1"/>
    </xf>
    <xf numFmtId="2" fontId="14" fillId="3" borderId="4" xfId="0" applyNumberFormat="1" applyFont="1" applyFill="1" applyBorder="1" applyAlignment="1">
      <alignment horizontal="center" wrapText="1"/>
    </xf>
    <xf numFmtId="0" fontId="17" fillId="2" borderId="0" xfId="0" applyFont="1" applyFill="1" applyBorder="1" applyAlignment="1"/>
    <xf numFmtId="2" fontId="14" fillId="3" borderId="0" xfId="0" applyNumberFormat="1" applyFont="1" applyFill="1" applyBorder="1" applyAlignment="1">
      <alignment horizontal="right"/>
    </xf>
    <xf numFmtId="1" fontId="14" fillId="3" borderId="2" xfId="0" applyNumberFormat="1" applyFont="1" applyFill="1" applyBorder="1" applyAlignment="1">
      <alignment horizontal="right"/>
    </xf>
    <xf numFmtId="0" fontId="6" fillId="0" borderId="5" xfId="0" applyFont="1" applyBorder="1" applyAlignment="1">
      <alignment horizontal="right"/>
    </xf>
    <xf numFmtId="2" fontId="14" fillId="3" borderId="0" xfId="0" applyNumberFormat="1" applyFont="1" applyFill="1" applyBorder="1" applyAlignment="1">
      <alignment horizontal="left"/>
    </xf>
    <xf numFmtId="0" fontId="14" fillId="3" borderId="4" xfId="0" applyFont="1" applyFill="1" applyBorder="1" applyAlignment="1">
      <alignment horizontal="right" wrapText="1"/>
    </xf>
    <xf numFmtId="0" fontId="20" fillId="9" borderId="0" xfId="0" quotePrefix="1" applyNumberFormat="1" applyFont="1" applyFill="1"/>
    <xf numFmtId="2" fontId="20" fillId="9" borderId="0" xfId="0" quotePrefix="1" applyNumberFormat="1" applyFont="1" applyFill="1" applyBorder="1" applyAlignment="1">
      <alignment horizontal="center"/>
    </xf>
    <xf numFmtId="164" fontId="20" fillId="9" borderId="0" xfId="0" quotePrefix="1" applyNumberFormat="1" applyFont="1" applyFill="1" applyBorder="1" applyAlignment="1">
      <alignment horizontal="center"/>
    </xf>
    <xf numFmtId="1" fontId="20" fillId="10" borderId="0" xfId="0" applyNumberFormat="1" applyFont="1" applyFill="1" applyBorder="1" applyAlignment="1">
      <alignment horizontal="center"/>
    </xf>
    <xf numFmtId="2" fontId="20" fillId="10" borderId="0" xfId="0" applyNumberFormat="1" applyFont="1" applyFill="1" applyBorder="1" applyAlignment="1">
      <alignment horizontal="center"/>
    </xf>
    <xf numFmtId="0" fontId="20" fillId="10" borderId="0" xfId="0" applyFont="1" applyFill="1" applyBorder="1" applyAlignment="1">
      <alignment horizontal="center"/>
    </xf>
    <xf numFmtId="2" fontId="14" fillId="3" borderId="0" xfId="0" applyNumberFormat="1" applyFont="1" applyFill="1" applyBorder="1" applyAlignment="1"/>
    <xf numFmtId="1" fontId="14" fillId="3" borderId="0" xfId="0" applyNumberFormat="1" applyFont="1" applyFill="1" applyBorder="1" applyAlignment="1">
      <alignment horizontal="right"/>
    </xf>
    <xf numFmtId="1" fontId="14" fillId="3" borderId="0" xfId="0" applyNumberFormat="1" applyFont="1" applyFill="1" applyBorder="1" applyAlignment="1">
      <alignment horizontal="left"/>
    </xf>
    <xf numFmtId="2" fontId="14" fillId="3" borderId="3" xfId="0" applyNumberFormat="1" applyFont="1" applyFill="1" applyBorder="1" applyAlignment="1"/>
    <xf numFmtId="2" fontId="14" fillId="3" borderId="3" xfId="0" applyNumberFormat="1" applyFont="1" applyFill="1" applyBorder="1" applyAlignment="1">
      <alignment horizontal="left"/>
    </xf>
    <xf numFmtId="164" fontId="14" fillId="3" borderId="0" xfId="0" applyNumberFormat="1" applyFont="1" applyFill="1" applyBorder="1" applyAlignment="1"/>
    <xf numFmtId="164" fontId="14" fillId="3" borderId="0" xfId="0" applyNumberFormat="1" applyFont="1" applyFill="1" applyBorder="1" applyAlignment="1">
      <alignment horizontal="left"/>
    </xf>
    <xf numFmtId="164" fontId="14" fillId="3" borderId="3" xfId="0" applyNumberFormat="1" applyFont="1" applyFill="1" applyBorder="1" applyAlignment="1">
      <alignment horizontal="left"/>
    </xf>
    <xf numFmtId="164" fontId="14" fillId="3" borderId="3" xfId="0" applyNumberFormat="1" applyFont="1" applyFill="1" applyBorder="1" applyAlignment="1">
      <alignment horizontal="right"/>
    </xf>
    <xf numFmtId="2" fontId="14" fillId="3" borderId="3" xfId="0" applyNumberFormat="1" applyFont="1" applyFill="1" applyBorder="1" applyAlignment="1">
      <alignment horizontal="right"/>
    </xf>
    <xf numFmtId="0" fontId="4" fillId="6" borderId="6" xfId="0" applyFont="1" applyFill="1" applyBorder="1" applyAlignment="1">
      <alignment vertical="top"/>
    </xf>
    <xf numFmtId="0" fontId="11" fillId="6" borderId="6" xfId="0" applyFont="1" applyFill="1" applyBorder="1" applyAlignment="1">
      <alignment vertical="top" wrapText="1"/>
    </xf>
    <xf numFmtId="0" fontId="4" fillId="7" borderId="3" xfId="0" applyFont="1" applyFill="1" applyBorder="1" applyAlignment="1">
      <alignment vertical="top"/>
    </xf>
    <xf numFmtId="0" fontId="11" fillId="7" borderId="3" xfId="0" applyFont="1" applyFill="1" applyBorder="1" applyAlignment="1">
      <alignment vertical="top" wrapText="1"/>
    </xf>
    <xf numFmtId="0" fontId="14" fillId="5" borderId="5" xfId="0" applyFont="1" applyFill="1" applyBorder="1"/>
    <xf numFmtId="0" fontId="14" fillId="5" borderId="5" xfId="0" applyFont="1" applyFill="1" applyBorder="1" applyAlignment="1">
      <alignment vertical="top"/>
    </xf>
    <xf numFmtId="0" fontId="4" fillId="6" borderId="5" xfId="0" applyFont="1" applyFill="1" applyBorder="1" applyAlignment="1">
      <alignment vertical="top"/>
    </xf>
    <xf numFmtId="0" fontId="11" fillId="6" borderId="5" xfId="0" applyFont="1" applyFill="1" applyBorder="1" applyAlignment="1">
      <alignment vertical="top" wrapText="1"/>
    </xf>
    <xf numFmtId="0" fontId="4" fillId="6" borderId="3" xfId="0" applyFont="1" applyFill="1" applyBorder="1" applyAlignment="1">
      <alignment vertical="top"/>
    </xf>
    <xf numFmtId="0" fontId="11" fillId="6" borderId="3" xfId="0" applyFont="1" applyFill="1" applyBorder="1" applyAlignment="1">
      <alignment vertical="top" wrapText="1"/>
    </xf>
    <xf numFmtId="0" fontId="4" fillId="6" borderId="3" xfId="6" applyNumberFormat="1" applyFont="1" applyFill="1" applyBorder="1" applyAlignment="1">
      <alignment vertical="top"/>
    </xf>
    <xf numFmtId="0" fontId="11" fillId="6" borderId="3" xfId="6" applyNumberFormat="1" applyFont="1" applyFill="1" applyBorder="1" applyAlignment="1">
      <alignment vertical="top" wrapText="1"/>
    </xf>
    <xf numFmtId="0" fontId="11" fillId="7" borderId="3" xfId="0" applyFont="1" applyFill="1" applyBorder="1" applyAlignment="1">
      <alignment vertical="top"/>
    </xf>
    <xf numFmtId="0" fontId="11" fillId="6" borderId="3" xfId="0" applyFont="1" applyFill="1" applyBorder="1" applyAlignment="1">
      <alignment vertical="top"/>
    </xf>
    <xf numFmtId="0" fontId="4" fillId="6" borderId="3" xfId="0" applyFont="1" applyFill="1" applyBorder="1"/>
    <xf numFmtId="0" fontId="3" fillId="6" borderId="3" xfId="0" applyFont="1" applyFill="1" applyBorder="1" applyAlignment="1">
      <alignment vertical="top"/>
    </xf>
    <xf numFmtId="0" fontId="20" fillId="10" borderId="0" xfId="0" applyFont="1" applyFill="1" applyBorder="1" applyAlignment="1">
      <alignment vertical="top"/>
    </xf>
    <xf numFmtId="0" fontId="20" fillId="10" borderId="0" xfId="0" applyFont="1" applyFill="1" applyBorder="1" applyAlignment="1">
      <alignment vertical="top" wrapText="1"/>
    </xf>
    <xf numFmtId="0" fontId="3" fillId="0" borderId="4" xfId="2" applyFont="1" applyBorder="1" applyAlignment="1">
      <alignment horizontal="left" wrapText="1"/>
    </xf>
    <xf numFmtId="0" fontId="3" fillId="0" borderId="4" xfId="2" applyFont="1" applyBorder="1" applyAlignment="1">
      <alignment horizontal="center" wrapText="1"/>
    </xf>
    <xf numFmtId="1" fontId="14" fillId="3" borderId="2" xfId="0" applyNumberFormat="1" applyFont="1" applyFill="1" applyBorder="1" applyAlignment="1" applyProtection="1">
      <alignment horizontal="center"/>
      <protection locked="0"/>
    </xf>
    <xf numFmtId="0" fontId="3" fillId="0" borderId="4" xfId="4" applyFont="1" applyBorder="1" applyAlignment="1">
      <alignment wrapText="1"/>
    </xf>
  </cellXfs>
  <cellStyles count="8">
    <cellStyle name="Comma" xfId="7" builtinId="3"/>
    <cellStyle name="Hyperlink" xfId="1" builtinId="8"/>
    <cellStyle name="Normal" xfId="0" builtinId="0"/>
    <cellStyle name="Normal 12" xfId="6"/>
    <cellStyle name="Normal_2004 Silage Corn Trials" xfId="2"/>
    <cellStyle name="Normal_2007 Corn Tables DRAFT" xfId="3"/>
    <cellStyle name="Normal_2007 Corn Tables DRAFT 2" xfId="5"/>
    <cellStyle name="Normal_RR3 Soy 2002 Analysis Tables for Pub" xfId="4"/>
  </cellStyles>
  <dxfs count="187">
    <dxf>
      <border>
        <bottom style="thin">
          <color auto="1"/>
        </bottom>
      </border>
    </dxf>
    <dxf>
      <border>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
      <font>
        <b val="0"/>
        <i val="0"/>
        <strike val="0"/>
        <outline val="0"/>
        <shadow val="0"/>
        <u val="none"/>
        <vertAlign val="baseline"/>
        <sz val="10"/>
        <color theme="0" tint="-0.499984740745262"/>
        <name val="Arial"/>
        <scheme val="none"/>
      </font>
      <fill>
        <patternFill patternType="solid">
          <fgColor theme="0"/>
          <bgColor theme="0" tint="-0.499984740745262"/>
        </patternFill>
      </fill>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theme="0" tint="-0.499984740745262"/>
        <name val="Arial"/>
        <scheme val="none"/>
      </font>
      <numFmt numFmtId="2" formatCode="0.00"/>
      <fill>
        <patternFill patternType="solid">
          <fgColor theme="0"/>
          <bgColor theme="0" tint="-0.49998474074526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bottom style="thin">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border outline="0">
        <bottom style="thin">
          <color indexed="64"/>
        </bottom>
      </border>
    </dxf>
    <dxf>
      <border outline="0">
        <bottom style="thin">
          <color indexed="64"/>
        </bottom>
      </border>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border outline="0">
        <bottom style="thin">
          <color rgb="FF000000"/>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border outline="0">
        <bottom style="thin">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mm/dd/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top style="medium">
          <color indexed="64"/>
        </top>
        <bottom style="medium">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s>
  <tableStyles count="2" defaultTableStyle="TableStyleMedium2" defaultPivotStyle="PivotStyleLight16">
    <tableStyle name="TableStyleDark8 2" pivot="0" count="8">
      <tableStyleElement type="wholeTable" dxfId="9"/>
      <tableStyleElement type="headerRow" dxfId="8"/>
      <tableStyleElement type="totalRow" dxfId="7"/>
      <tableStyleElement type="firstColumn" dxfId="6"/>
      <tableStyleElement type="lastColumn" dxfId="5"/>
      <tableStyleElement type="firstRowStripe" dxfId="4"/>
      <tableStyleElement type="secondRowStripe" dxfId="3"/>
      <tableStyleElement type="firstColumnStripe" dxfId="2"/>
    </tableStyle>
    <tableStyle name="TableStyleDark8 2 2" pivot="0" count="7">
      <tableStyleElement type="wholeTable" dxfId="186"/>
      <tableStyleElement type="headerRow" dxfId="185"/>
      <tableStyleElement type="firstColumn" dxfId="184"/>
      <tableStyleElement type="lastColumn" dxfId="183"/>
      <tableStyleElement type="firstRowStripe" dxfId="182"/>
      <tableStyleElement type="secondRowStripe" dxfId="181"/>
      <tableStyleElement type="firstColumnStripe" dxfId="1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14</xdr:col>
      <xdr:colOff>419100</xdr:colOff>
      <xdr:row>23</xdr:row>
      <xdr:rowOff>114300</xdr:rowOff>
    </xdr:to>
    <xdr:sp macro="" textlink="">
      <xdr:nvSpPr>
        <xdr:cNvPr id="2" name="TextBox 1"/>
        <xdr:cNvSpPr txBox="1"/>
      </xdr:nvSpPr>
      <xdr:spPr>
        <a:xfrm>
          <a:off x="95250" y="76200"/>
          <a:ext cx="8858250" cy="376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t>Location Information</a:t>
          </a:r>
        </a:p>
        <a:p>
          <a:r>
            <a:rPr lang="en-US" sz="1100"/>
            <a:t>          Location Information for REC trials (Table 1)</a:t>
          </a:r>
        </a:p>
        <a:p>
          <a:r>
            <a:rPr lang="en-US" sz="1100"/>
            <a:t>          Location Information for County trials (Table 2)</a:t>
          </a:r>
        </a:p>
        <a:p>
          <a:r>
            <a:rPr lang="en-US" sz="1100" b="1" u="none"/>
            <a:t>Corn Silage AgResearch and Education Center (REC) Tests              </a:t>
          </a:r>
        </a:p>
        <a:p>
          <a:r>
            <a:rPr lang="en-US" sz="1100"/>
            <a:t>          2017 Yield and Agronomic Data Across Locations (Table 3)</a:t>
          </a:r>
        </a:p>
        <a:p>
          <a:r>
            <a:rPr lang="en-US" sz="1100"/>
            <a:t>          2017 Yield Data by Location (Table 4)</a:t>
          </a:r>
        </a:p>
        <a:p>
          <a:r>
            <a:rPr lang="en-US" sz="1100"/>
            <a:t>          2017 Quality Data Across Locations (Table 5)</a:t>
          </a:r>
        </a:p>
        <a:p>
          <a:r>
            <a:rPr lang="en-US" sz="1100"/>
            <a:t>          2017 Mean Separation of Yield, Milk/Ton, and Milk/Acre Across Locations (Table 6)</a:t>
          </a:r>
        </a:p>
        <a:p>
          <a:r>
            <a:rPr lang="en-US" sz="1100"/>
            <a:t>          2 Year Yield and Agronomic Data Across Locations (Table 7)</a:t>
          </a:r>
        </a:p>
        <a:p>
          <a:r>
            <a:rPr lang="en-US" sz="1100"/>
            <a:t>          2 Year Yield Data by Location (Table</a:t>
          </a:r>
          <a:r>
            <a:rPr lang="en-US" sz="1100" baseline="0"/>
            <a:t> 8)</a:t>
          </a:r>
          <a:endParaRPr lang="en-US" sz="1100"/>
        </a:p>
        <a:p>
          <a:r>
            <a:rPr lang="en-US" sz="1100"/>
            <a:t>          2 Year Quality Data Across Locations (Table 9)</a:t>
          </a:r>
        </a:p>
        <a:p>
          <a:r>
            <a:rPr lang="en-US" sz="1100" b="1" u="none"/>
            <a:t>Corn Silage County Standard Tests</a:t>
          </a:r>
        </a:p>
        <a:p>
          <a:r>
            <a:rPr lang="en-US" sz="1100"/>
            <a:t>           Table 10.  2017 Yield and Agronomic Data Across Locations (Table 10)</a:t>
          </a:r>
        </a:p>
        <a:p>
          <a:r>
            <a:rPr lang="en-US" sz="1100"/>
            <a:t>          Table 11.  2017 Quality Data Across Locations (Table 11)</a:t>
          </a:r>
        </a:p>
        <a:p>
          <a:r>
            <a:rPr lang="en-US" sz="1100" b="1"/>
            <a:t>Additional</a:t>
          </a:r>
          <a:r>
            <a:rPr lang="en-US" sz="1100" b="1" baseline="0"/>
            <a:t> Trial Information</a:t>
          </a:r>
          <a:endParaRPr lang="en-US" sz="1100" b="1"/>
        </a:p>
        <a:p>
          <a:r>
            <a:rPr lang="en-US" sz="1100" baseline="0"/>
            <a:t>          </a:t>
          </a:r>
          <a:r>
            <a:rPr lang="en-US" sz="1100"/>
            <a:t>Corn Hybrid Characteristics (Table 12) </a:t>
          </a:r>
        </a:p>
        <a:p>
          <a:r>
            <a:rPr lang="en-US" sz="1100"/>
            <a:t>          Biotech Traits in Evaluated Hybrids (Table 13)</a:t>
          </a:r>
        </a:p>
        <a:p>
          <a:r>
            <a:rPr lang="en-US" sz="1100"/>
            <a:t>          Seed Company Contact Information</a:t>
          </a:r>
          <a:r>
            <a:rPr lang="en-US" sz="1100" baseline="0"/>
            <a:t> (Table 14)</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11</xdr:row>
      <xdr:rowOff>19050</xdr:rowOff>
    </xdr:from>
    <xdr:to>
      <xdr:col>16</xdr:col>
      <xdr:colOff>9526</xdr:colOff>
      <xdr:row>17</xdr:row>
      <xdr:rowOff>114300</xdr:rowOff>
    </xdr:to>
    <xdr:sp macro="" textlink="">
      <xdr:nvSpPr>
        <xdr:cNvPr id="3" name="TextBox 2"/>
        <xdr:cNvSpPr txBox="1"/>
      </xdr:nvSpPr>
      <xdr:spPr>
        <a:xfrm>
          <a:off x="1" y="2019300"/>
          <a:ext cx="931545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are not significantly different at the 5% level of probability.</a:t>
          </a:r>
        </a:p>
        <a:p>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13.</a:t>
          </a:r>
          <a:endParaRPr lang="en-US" sz="800">
            <a:effectLst/>
            <a:latin typeface="Arial" panose="020B0604020202020204" pitchFamily="34" charset="0"/>
            <a:cs typeface="Arial" panose="020B0604020202020204" pitchFamily="34" charset="0"/>
          </a:endParaRPr>
        </a:p>
        <a:p>
          <a:r>
            <a:rPr lang="en-US" sz="800" b="0" i="0" u="none" strike="noStrike">
              <a:solidFill>
                <a:schemeClr val="dk1"/>
              </a:solidFill>
              <a:effectLst/>
              <a:latin typeface="Arial" panose="020B0604020202020204" pitchFamily="34" charset="0"/>
              <a:ea typeface="+mn-ea"/>
              <a:cs typeface="Arial" panose="020B0604020202020204" pitchFamily="34" charset="0"/>
            </a:rPr>
            <a:t>NDF = Neutral Detergent Fiber</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30h IV NDFD = Neutral Detergent Filber Digestibility </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ADF = Acid Detergent Fiber</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TDN = Total Digestable Nutrients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NEL = Net Energy for Lactation</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r>
            <a:rPr lang="en-US" sz="800">
              <a:latin typeface="Arial" panose="020B0604020202020204" pitchFamily="34" charset="0"/>
              <a:cs typeface="Arial" panose="020B0604020202020204" pitchFamily="34" charset="0"/>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38100</xdr:rowOff>
    </xdr:from>
    <xdr:to>
      <xdr:col>8</xdr:col>
      <xdr:colOff>9525</xdr:colOff>
      <xdr:row>15</xdr:row>
      <xdr:rowOff>114300</xdr:rowOff>
    </xdr:to>
    <xdr:sp macro="" textlink="">
      <xdr:nvSpPr>
        <xdr:cNvPr id="2" name="TextBox 1"/>
        <xdr:cNvSpPr txBox="1"/>
      </xdr:nvSpPr>
      <xdr:spPr>
        <a:xfrm>
          <a:off x="0" y="2352675"/>
          <a:ext cx="96774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Arial" panose="020B0604020202020204" pitchFamily="34" charset="0"/>
              <a:ea typeface="+mn-ea"/>
              <a:cs typeface="Arial" panose="020B0604020202020204" pitchFamily="34" charset="0"/>
            </a:rPr>
            <a:t>†</a:t>
          </a:r>
          <a:r>
            <a:rPr lang="en-US" sz="800" b="0" i="0" u="none" strike="noStrike" baseline="3000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Information on this table provided by the respective seed companies.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13.</a:t>
          </a:r>
          <a:r>
            <a:rPr lang="en-US" sz="80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19050</xdr:rowOff>
    </xdr:from>
    <xdr:to>
      <xdr:col>12</xdr:col>
      <xdr:colOff>914399</xdr:colOff>
      <xdr:row>20</xdr:row>
      <xdr:rowOff>76200</xdr:rowOff>
    </xdr:to>
    <xdr:sp macro="" textlink="">
      <xdr:nvSpPr>
        <xdr:cNvPr id="3" name="TextBox 2"/>
        <xdr:cNvSpPr txBox="1"/>
      </xdr:nvSpPr>
      <xdr:spPr>
        <a:xfrm>
          <a:off x="0" y="3171825"/>
          <a:ext cx="9115424"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at the 5% level of probability.</a:t>
          </a:r>
          <a:endParaRPr lang="en-US" sz="800">
            <a:effectLst/>
            <a:latin typeface="Arial" panose="020B0604020202020204" pitchFamily="34" charset="0"/>
            <a:cs typeface="Arial" panose="020B0604020202020204" pitchFamily="34" charset="0"/>
          </a:endParaRPr>
        </a:p>
        <a:p>
          <a:r>
            <a:rPr lang="en-US" sz="1100">
              <a:solidFill>
                <a:schemeClr val="dk1"/>
              </a:solidFill>
              <a:effectLst/>
              <a:latin typeface="+mn-lt"/>
              <a:ea typeface="+mn-ea"/>
              <a:cs typeface="+mn-cs"/>
            </a:rPr>
            <a:t>‡</a:t>
          </a:r>
          <a:r>
            <a:rPr lang="en-US" sz="800">
              <a:latin typeface="Arial" panose="020B0604020202020204" pitchFamily="34" charset="0"/>
              <a:cs typeface="Arial" panose="020B0604020202020204" pitchFamily="34" charset="0"/>
            </a:rPr>
            <a:t> For a full description of abbreviated biotech traits, see table 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17</xdr:row>
      <xdr:rowOff>19050</xdr:rowOff>
    </xdr:from>
    <xdr:to>
      <xdr:col>9</xdr:col>
      <xdr:colOff>742951</xdr:colOff>
      <xdr:row>20</xdr:row>
      <xdr:rowOff>76200</xdr:rowOff>
    </xdr:to>
    <xdr:sp macro="" textlink="">
      <xdr:nvSpPr>
        <xdr:cNvPr id="2" name="TextBox 1"/>
        <xdr:cNvSpPr txBox="1"/>
      </xdr:nvSpPr>
      <xdr:spPr>
        <a:xfrm>
          <a:off x="1" y="3171825"/>
          <a:ext cx="7391400"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at the 5% level of probability.</a:t>
          </a:r>
          <a:endParaRPr lang="en-US" sz="800">
            <a:effectLst/>
            <a:latin typeface="Arial" panose="020B0604020202020204" pitchFamily="34" charset="0"/>
            <a:cs typeface="Arial" panose="020B0604020202020204" pitchFamily="34" charset="0"/>
          </a:endParaRPr>
        </a:p>
        <a:p>
          <a:r>
            <a:rPr lang="en-US" sz="1100">
              <a:solidFill>
                <a:schemeClr val="dk1"/>
              </a:solidFill>
              <a:effectLst/>
              <a:latin typeface="+mn-lt"/>
              <a:ea typeface="+mn-ea"/>
              <a:cs typeface="+mn-cs"/>
            </a:rPr>
            <a:t>‡</a:t>
          </a:r>
          <a:r>
            <a:rPr lang="en-US" sz="800">
              <a:latin typeface="Arial" panose="020B0604020202020204" pitchFamily="34" charset="0"/>
              <a:cs typeface="Arial" panose="020B0604020202020204" pitchFamily="34" charset="0"/>
            </a:rPr>
            <a:t> For a full description of abbreviated biotech traits, see table 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19050</xdr:rowOff>
    </xdr:from>
    <xdr:to>
      <xdr:col>15</xdr:col>
      <xdr:colOff>628650</xdr:colOff>
      <xdr:row>24</xdr:row>
      <xdr:rowOff>142875</xdr:rowOff>
    </xdr:to>
    <xdr:sp macro="" textlink="">
      <xdr:nvSpPr>
        <xdr:cNvPr id="2" name="TextBox 1"/>
        <xdr:cNvSpPr txBox="1"/>
      </xdr:nvSpPr>
      <xdr:spPr>
        <a:xfrm>
          <a:off x="0" y="2971800"/>
          <a:ext cx="1022985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are not significantly different at the 5% level of probability.</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13.</a:t>
          </a:r>
          <a:endParaRPr lang="en-US" sz="800">
            <a:latin typeface="Arial" panose="020B0604020202020204" pitchFamily="34" charset="0"/>
            <a:cs typeface="Arial" panose="020B0604020202020204" pitchFamily="34" charset="0"/>
          </a:endParaRPr>
        </a:p>
        <a:p>
          <a:r>
            <a:rPr lang="en-US" sz="800" b="0" i="0" u="none" strike="noStrike">
              <a:solidFill>
                <a:schemeClr val="dk1"/>
              </a:solidFill>
              <a:effectLst/>
              <a:latin typeface="Arial" panose="020B0604020202020204" pitchFamily="34" charset="0"/>
              <a:ea typeface="+mn-ea"/>
              <a:cs typeface="Arial" panose="020B0604020202020204" pitchFamily="34" charset="0"/>
            </a:rPr>
            <a:t>NDF = Neutral Detergent Fiber</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30h IV NDFD = Neutral Detergent Filber Digestibility </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ADF = Acid Detergent Fiber</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TDN = Total Digestable Nutrients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NEL = Net Energy for Lactation</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r>
            <a:rPr lang="en-US" sz="800">
              <a:latin typeface="Arial" panose="020B0604020202020204" pitchFamily="34" charset="0"/>
              <a:cs typeface="Arial" panose="020B060402020202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19049</xdr:rowOff>
    </xdr:from>
    <xdr:to>
      <xdr:col>14</xdr:col>
      <xdr:colOff>19050</xdr:colOff>
      <xdr:row>21</xdr:row>
      <xdr:rowOff>57149</xdr:rowOff>
    </xdr:to>
    <xdr:sp macro="" textlink="">
      <xdr:nvSpPr>
        <xdr:cNvPr id="3" name="TextBox 2"/>
        <xdr:cNvSpPr txBox="1"/>
      </xdr:nvSpPr>
      <xdr:spPr>
        <a:xfrm>
          <a:off x="0" y="2962274"/>
          <a:ext cx="735330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For a full description of abbreviated biotech traits, see table 13.</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are not significantly different at the 5% level of probability.</a:t>
          </a:r>
        </a:p>
        <a:p>
          <a:r>
            <a:rPr lang="en-US" sz="800" b="0" i="0" u="none" strike="noStrike">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r>
            <a:rPr lang="en-US" sz="800">
              <a:latin typeface="Arial" panose="020B0604020202020204" pitchFamily="34" charset="0"/>
              <a:cs typeface="Arial" panose="020B0604020202020204" pitchFamily="34"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19050</xdr:rowOff>
    </xdr:from>
    <xdr:to>
      <xdr:col>11</xdr:col>
      <xdr:colOff>419100</xdr:colOff>
      <xdr:row>14</xdr:row>
      <xdr:rowOff>85725</xdr:rowOff>
    </xdr:to>
    <xdr:sp macro="" textlink="">
      <xdr:nvSpPr>
        <xdr:cNvPr id="3" name="TextBox 2"/>
        <xdr:cNvSpPr txBox="1"/>
      </xdr:nvSpPr>
      <xdr:spPr>
        <a:xfrm>
          <a:off x="0" y="2209800"/>
          <a:ext cx="68484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are not significantly different at the 5% level of probability.</a:t>
          </a:r>
        </a:p>
        <a:p>
          <a:r>
            <a:rPr lang="en-US" sz="1100">
              <a:solidFill>
                <a:schemeClr val="dk1"/>
              </a:solidFill>
              <a:effectLst/>
              <a:latin typeface="+mn-lt"/>
              <a:ea typeface="+mn-ea"/>
              <a:cs typeface="+mn-cs"/>
            </a:rPr>
            <a:t>‡</a:t>
          </a:r>
          <a:r>
            <a:rPr lang="en-US" sz="800">
              <a:latin typeface="Arial" panose="020B0604020202020204" pitchFamily="34" charset="0"/>
              <a:cs typeface="Arial" panose="020B0604020202020204" pitchFamily="34" charset="0"/>
            </a:rPr>
            <a:t> For a full description of abbreviated biotech traits, see table 13.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10</xdr:row>
      <xdr:rowOff>19050</xdr:rowOff>
    </xdr:from>
    <xdr:to>
      <xdr:col>10</xdr:col>
      <xdr:colOff>9525</xdr:colOff>
      <xdr:row>13</xdr:row>
      <xdr:rowOff>85725</xdr:rowOff>
    </xdr:to>
    <xdr:sp macro="" textlink="">
      <xdr:nvSpPr>
        <xdr:cNvPr id="2" name="TextBox 1"/>
        <xdr:cNvSpPr txBox="1"/>
      </xdr:nvSpPr>
      <xdr:spPr>
        <a:xfrm>
          <a:off x="0" y="2047875"/>
          <a:ext cx="697230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are not significantly different at the 5% level of probability.</a:t>
          </a:r>
        </a:p>
        <a:p>
          <a:r>
            <a:rPr lang="en-US" sz="1100">
              <a:solidFill>
                <a:schemeClr val="dk1"/>
              </a:solidFill>
              <a:effectLst/>
              <a:latin typeface="+mn-lt"/>
              <a:ea typeface="+mn-ea"/>
              <a:cs typeface="+mn-cs"/>
            </a:rPr>
            <a:t>‡</a:t>
          </a:r>
          <a:r>
            <a:rPr lang="en-US" sz="800">
              <a:latin typeface="Arial" panose="020B0604020202020204" pitchFamily="34" charset="0"/>
              <a:cs typeface="Arial" panose="020B0604020202020204" pitchFamily="34" charset="0"/>
            </a:rPr>
            <a:t> For a full description of abbreviated biotech traits, see table 13.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19050</xdr:rowOff>
    </xdr:from>
    <xdr:to>
      <xdr:col>15</xdr:col>
      <xdr:colOff>628650</xdr:colOff>
      <xdr:row>16</xdr:row>
      <xdr:rowOff>114300</xdr:rowOff>
    </xdr:to>
    <xdr:sp macro="" textlink="">
      <xdr:nvSpPr>
        <xdr:cNvPr id="3" name="TextBox 2"/>
        <xdr:cNvSpPr txBox="1"/>
      </xdr:nvSpPr>
      <xdr:spPr>
        <a:xfrm>
          <a:off x="0" y="2019300"/>
          <a:ext cx="9458325"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are not significantly different at the 5% level of probability.</a:t>
          </a:r>
        </a:p>
        <a:p>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13.</a:t>
          </a:r>
          <a:endParaRPr lang="en-US" sz="800">
            <a:effectLst/>
            <a:latin typeface="Arial" panose="020B0604020202020204" pitchFamily="34" charset="0"/>
            <a:cs typeface="Arial" panose="020B0604020202020204" pitchFamily="34" charset="0"/>
          </a:endParaRPr>
        </a:p>
        <a:p>
          <a:r>
            <a:rPr lang="en-US" sz="800" b="0" i="0" u="none" strike="noStrike">
              <a:solidFill>
                <a:schemeClr val="dk1"/>
              </a:solidFill>
              <a:effectLst/>
              <a:latin typeface="Arial" panose="020B0604020202020204" pitchFamily="34" charset="0"/>
              <a:ea typeface="+mn-ea"/>
              <a:cs typeface="Arial" panose="020B0604020202020204" pitchFamily="34" charset="0"/>
            </a:rPr>
            <a:t>NDF = Neutral Detergent Fiber</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30h IV NDFD = Neutral Detergent Filber Digestibility </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ADF = Acid Detergent Fiber</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TDN = Total Digestable Nutrients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NEL = Net Energy for Lactation</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r>
            <a:rPr lang="en-US" sz="800">
              <a:latin typeface="Arial" panose="020B0604020202020204" pitchFamily="34" charset="0"/>
              <a:cs typeface="Arial" panose="020B0604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11</xdr:row>
      <xdr:rowOff>19050</xdr:rowOff>
    </xdr:from>
    <xdr:to>
      <xdr:col>11</xdr:col>
      <xdr:colOff>638175</xdr:colOff>
      <xdr:row>13</xdr:row>
      <xdr:rowOff>142875</xdr:rowOff>
    </xdr:to>
    <xdr:sp macro="" textlink="">
      <xdr:nvSpPr>
        <xdr:cNvPr id="3" name="TextBox 2"/>
        <xdr:cNvSpPr txBox="1"/>
      </xdr:nvSpPr>
      <xdr:spPr>
        <a:xfrm>
          <a:off x="0" y="2371725"/>
          <a:ext cx="68484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are not significantly different at the 5% level of probability.</a:t>
          </a:r>
        </a:p>
        <a:p>
          <a:r>
            <a:rPr lang="en-US" sz="1100">
              <a:solidFill>
                <a:schemeClr val="dk1"/>
              </a:solidFill>
              <a:effectLst/>
              <a:latin typeface="+mn-lt"/>
              <a:ea typeface="+mn-ea"/>
              <a:cs typeface="+mn-cs"/>
            </a:rPr>
            <a:t>‡</a:t>
          </a:r>
          <a:r>
            <a:rPr lang="en-US" sz="800">
              <a:latin typeface="Arial" panose="020B0604020202020204" pitchFamily="34" charset="0"/>
              <a:cs typeface="Arial" panose="020B0604020202020204" pitchFamily="34" charset="0"/>
            </a:rPr>
            <a:t> For a full description of abbreviated biotech traits, see table 13.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utk-my.sharepoint.com/SVT%20Data/Silage/2007/Report%20Files/2005%20Corn%20Silage%20Tables%20-%20Preliminar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veutk-my.sharepoint.com/SVT%20Data/Silage/2005/Reports/2005%20Corn%20Silage%20Tables%20-%20Preliminary%20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iveutk-my.sharepoint.com/Users/vsykes/Desktop/SVT%20Data/Silage/2012/2012%20Silage%20Report%20Files/2005%20Corn%20Silage%20Tables%20-%20Preliminary%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tables/table1.xml><?xml version="1.0" encoding="utf-8"?>
<table xmlns="http://schemas.openxmlformats.org/spreadsheetml/2006/main" id="6" name="Table6" displayName="Table6" ref="A2:F6" totalsRowShown="0" headerRowDxfId="179" headerRowBorderDxfId="0" tableBorderDxfId="178" headerRowCellStyle="Normal_RR3 Soy 2002 Analysis Tables for Pub">
  <autoFilter ref="A2:F6">
    <filterColumn colId="0" hiddenButton="1"/>
    <filterColumn colId="1" hiddenButton="1"/>
    <filterColumn colId="2" hiddenButton="1"/>
    <filterColumn colId="3" hiddenButton="1"/>
    <filterColumn colId="4" hiddenButton="1"/>
    <filterColumn colId="5" hiddenButton="1"/>
  </autoFilter>
  <tableColumns count="6">
    <tableColumn id="1" name="AgResearch and Education Center" dataDxfId="177" dataCellStyle="Normal_RR3 Soy 2002 Analysis Tables for Pub"/>
    <tableColumn id="2" name="Location"/>
    <tableColumn id="3" name="Planting Date"/>
    <tableColumn id="4" name="Harvest Date" dataDxfId="176" dataCellStyle="Normal_RR3 Soy 2002 Analysis Tables for Pub"/>
    <tableColumn id="5" name="Plant Population" dataDxfId="175" dataCellStyle="Comma"/>
    <tableColumn id="6" name="Soil Type" dataDxfId="174" dataCellStyle="Normal_RR3 Soy 2002 Analysis Tables for Pub"/>
  </tableColumns>
  <tableStyleInfo name="TableStyleDark8 2" showFirstColumn="0" showLastColumn="0" showRowStripes="1" showColumnStripes="0"/>
</table>
</file>

<file path=xl/tables/table10.xml><?xml version="1.0" encoding="utf-8"?>
<table xmlns="http://schemas.openxmlformats.org/spreadsheetml/2006/main" id="19" name="Table19" displayName="Table19" ref="A3:L8" totalsRowShown="0" dataDxfId="117">
  <autoFilter ref="A3:L8"/>
  <tableColumns count="12">
    <tableColumn id="1" name="Column1" dataDxfId="116"/>
    <tableColumn id="2" name="Column2" dataDxfId="115"/>
    <tableColumn id="12" name="Column22" dataDxfId="16"/>
    <tableColumn id="3" name="Column3" dataDxfId="114"/>
    <tableColumn id="4" name="Column4" dataDxfId="113"/>
    <tableColumn id="5" name="Column5" dataDxfId="112"/>
    <tableColumn id="6" name="Column6" dataDxfId="111"/>
    <tableColumn id="7" name="Column7" dataDxfId="110"/>
    <tableColumn id="8" name="Column8" dataDxfId="109"/>
    <tableColumn id="9" name="Column9" dataDxfId="108"/>
    <tableColumn id="10" name="Column10" dataDxfId="107"/>
    <tableColumn id="11" name="Column11" dataDxfId="106"/>
  </tableColumns>
  <tableStyleInfo name="TableStyleDark8 2 2" showFirstColumn="0" showLastColumn="0" showRowStripes="1" showColumnStripes="0"/>
</table>
</file>

<file path=xl/tables/table11.xml><?xml version="1.0" encoding="utf-8"?>
<table xmlns="http://schemas.openxmlformats.org/spreadsheetml/2006/main" id="20" name="Table20" displayName="Table20" ref="A3:P8" totalsRowShown="0" dataDxfId="105" tableBorderDxfId="104">
  <autoFilter ref="A3:P8"/>
  <tableColumns count="16">
    <tableColumn id="1" name="Column1" dataDxfId="15"/>
    <tableColumn id="2" name="Column2" dataDxfId="14"/>
    <tableColumn id="15" name="Column22" dataDxfId="13"/>
    <tableColumn id="3" name="Column3" dataDxfId="103"/>
    <tableColumn id="4" name="Column4" dataDxfId="102"/>
    <tableColumn id="5" name="Column5" dataDxfId="101"/>
    <tableColumn id="16" name="Column52" dataDxfId="12"/>
    <tableColumn id="6" name="Column6" dataDxfId="100"/>
    <tableColumn id="7" name="Column7" dataDxfId="99"/>
    <tableColumn id="8" name="Column8" dataDxfId="98"/>
    <tableColumn id="9" name="Column9" dataDxfId="97"/>
    <tableColumn id="10" name="Column10" dataDxfId="96"/>
    <tableColumn id="11" name="Column11" dataDxfId="95"/>
    <tableColumn id="12" name="Column12" dataDxfId="94"/>
    <tableColumn id="13" name="Column13" dataDxfId="93"/>
    <tableColumn id="14" name="Column14" dataDxfId="92"/>
  </tableColumns>
  <tableStyleInfo name="TableStyleDark8 2 2" showFirstColumn="0" showLastColumn="0" showRowStripes="1" showColumnStripes="0"/>
</table>
</file>

<file path=xl/tables/table12.xml><?xml version="1.0" encoding="utf-8"?>
<table xmlns="http://schemas.openxmlformats.org/spreadsheetml/2006/main" id="21" name="Table21" displayName="Table21" ref="A2:H13" totalsRowShown="0" headerRowDxfId="91" dataDxfId="90" headerRowBorderDxfId="1" tableBorderDxfId="89" headerRowCellStyle="Normal_2004 Silage Corn Trials" dataCellStyle="Normal_2004 Silage Corn Trials">
  <autoFilter ref="A2:H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Hybrid‡" dataDxfId="88" dataCellStyle="Normal_2004 Silage Corn Trials"/>
    <tableColumn id="2" name="Grain Color" dataDxfId="87" dataCellStyle="Normal_2004 Silage Corn Trials"/>
    <tableColumn id="3" name="Maturity" dataDxfId="86" dataCellStyle="Normal_2004 Silage Corn Trials"/>
    <tableColumn id="4" name="Herbicide Tolerance" dataDxfId="85" dataCellStyle="Normal_2004 Silage Corn Trials"/>
    <tableColumn id="5" name="Insect Tolerance" dataDxfId="84" dataCellStyle="Normal_2004 Silage Corn Trials"/>
    <tableColumn id="6" name="Refuge in a Bag" dataDxfId="83" dataCellStyle="Normal_2004 Silage Corn Trials"/>
    <tableColumn id="7" name="Released or Experimental" dataDxfId="82" dataCellStyle="Normal_2004 Silage Corn Trials"/>
    <tableColumn id="8" name="Seed Treatment" dataDxfId="81" dataCellStyle="Normal_2004 Silage Corn Trials"/>
  </tableColumns>
  <tableStyleInfo name="TableStyleDark8 2" showFirstColumn="0" showLastColumn="0" showRowStripes="1" showColumnStripes="0"/>
</table>
</file>

<file path=xl/tables/table13.xml><?xml version="1.0" encoding="utf-8"?>
<table xmlns="http://schemas.openxmlformats.org/spreadsheetml/2006/main" id="2" name="Table2" displayName="Table2" ref="A3:C15" totalsRowShown="0" headerRowDxfId="10" tableBorderDxfId="11">
  <autoFilter ref="A3:C15"/>
  <tableColumns count="3">
    <tableColumn id="1" name="Column1"/>
    <tableColumn id="2" name="Column2"/>
    <tableColumn id="3" name="Column3"/>
  </tableColumns>
  <tableStyleInfo name="TableStyleDark8 2" showFirstColumn="0" showLastColumn="0" showRowStripes="1" showColumnStripes="0"/>
</table>
</file>

<file path=xl/tables/table14.xml><?xml version="1.0" encoding="utf-8"?>
<table xmlns="http://schemas.openxmlformats.org/spreadsheetml/2006/main" id="26" name="Table26" displayName="Table26" ref="A2:E7" totalsRowShown="0" headerRowDxfId="80" dataDxfId="78" headerRowBorderDxfId="79" tableBorderDxfId="77" dataCellStyle="Normal_2007 Corn Tables DRAFT">
  <autoFilter ref="A2:E7">
    <filterColumn colId="0" hiddenButton="1"/>
    <filterColumn colId="1" hiddenButton="1"/>
    <filterColumn colId="2" hiddenButton="1"/>
    <filterColumn colId="3" hiddenButton="1"/>
    <filterColumn colId="4" hiddenButton="1"/>
  </autoFilter>
  <tableColumns count="5">
    <tableColumn id="1" name="Company" dataDxfId="76" dataCellStyle="Normal_2007 Corn Tables DRAFT"/>
    <tableColumn id="2" name="Contact" dataDxfId="75" dataCellStyle="Normal_2007 Corn Tables DRAFT"/>
    <tableColumn id="3" name="Phone" dataDxfId="74" dataCellStyle="Normal_2007 Corn Tables DRAFT"/>
    <tableColumn id="4" name="Email"/>
    <tableColumn id="5" name="Web site"/>
  </tableColumns>
  <tableStyleInfo name="TableStyleDark8 2" showFirstColumn="0" showLastColumn="0" showRowStripes="1" showColumnStripes="0"/>
</table>
</file>

<file path=xl/tables/table2.xml><?xml version="1.0" encoding="utf-8"?>
<table xmlns="http://schemas.openxmlformats.org/spreadsheetml/2006/main" id="4" name="Table4" displayName="Table4" ref="A2:H5" totalsRowShown="0" headerRowDxfId="173" headerRowBorderDxfId="172" headerRowCellStyle="Normal_RR3 Soy 2002 Analysis Tables for Pub">
  <autoFilter ref="A2:H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Cooperator" dataDxfId="171"/>
    <tableColumn id="2" name="County" dataDxfId="170" dataCellStyle="Normal_RR3 Soy 2002 Analysis Tables for Pub"/>
    <tableColumn id="3" name="Agent" dataDxfId="169" dataCellStyle="Normal_RR3 Soy 2002 Analysis Tables for Pub"/>
    <tableColumn id="4" name="Planting Date"/>
    <tableColumn id="5" name="Harvest Date"/>
    <tableColumn id="6" name="Plant Population" dataDxfId="168" dataCellStyle="Comma"/>
    <tableColumn id="7" name="Soil Type"/>
    <tableColumn id="8" name="Plot Size" dataDxfId="167" dataCellStyle="Normal_RR3 Soy 2002 Analysis Tables for Pub"/>
  </tableColumns>
  <tableStyleInfo name="TableStyleDark8 2" showFirstColumn="0" showLastColumn="0" showRowStripes="1" showColumnStripes="0"/>
</table>
</file>

<file path=xl/tables/table3.xml><?xml version="1.0" encoding="utf-8"?>
<table xmlns="http://schemas.openxmlformats.org/spreadsheetml/2006/main" id="11" name="Table11" displayName="Table11" ref="A3:M14" totalsRowShown="0" headerRowDxfId="166" dataDxfId="165" tableBorderDxfId="164">
  <autoFilter ref="A3:M14"/>
  <tableColumns count="13">
    <tableColumn id="1" name="Column1" dataDxfId="163"/>
    <tableColumn id="2" name="Column2" dataDxfId="162"/>
    <tableColumn id="11" name="Column3" dataDxfId="34"/>
    <tableColumn id="9" name="Column52" dataDxfId="32"/>
    <tableColumn id="18" name="Column522" dataDxfId="33"/>
    <tableColumn id="12" name="Column53" dataDxfId="29"/>
    <tableColumn id="10" name="Column9" dataDxfId="27"/>
    <tableColumn id="19" name="Column92" dataDxfId="28"/>
    <tableColumn id="17" name="Column10" dataDxfId="30"/>
    <tableColumn id="16" name="Column22" dataDxfId="31"/>
    <tableColumn id="15" name="Column33" dataDxfId="161"/>
    <tableColumn id="14" name="Column44" dataDxfId="160"/>
    <tableColumn id="13" name="Column55" dataDxfId="159"/>
  </tableColumns>
  <tableStyleInfo name="TableStyleDark8 2 2" showFirstColumn="0" showLastColumn="0" showRowStripes="1" showColumnStripes="0"/>
</table>
</file>

<file path=xl/tables/table4.xml><?xml version="1.0" encoding="utf-8"?>
<table xmlns="http://schemas.openxmlformats.org/spreadsheetml/2006/main" id="13" name="Table1114" displayName="Table1114" ref="A3:J14" totalsRowShown="0" headerRowDxfId="158" dataDxfId="157" tableBorderDxfId="156">
  <autoFilter ref="A3:J14"/>
  <tableColumns count="10">
    <tableColumn id="1" name="Column1" dataDxfId="155"/>
    <tableColumn id="2" name="Column2" dataDxfId="73"/>
    <tableColumn id="7" name="Column3" dataDxfId="39"/>
    <tableColumn id="6" name="Column52" dataDxfId="38"/>
    <tableColumn id="13" name="Column522" dataDxfId="37"/>
    <tableColumn id="8" name="Column53" dataDxfId="35"/>
    <tableColumn id="9" name="Column9" dataDxfId="36"/>
    <tableColumn id="10" name="Column10" dataDxfId="154"/>
    <tableColumn id="11" name="Column11" dataDxfId="153"/>
    <tableColumn id="12" name="Column12" dataDxfId="152"/>
  </tableColumns>
  <tableStyleInfo name="TableStyleDark8 2 2" showFirstColumn="0" showLastColumn="0" showRowStripes="1" showColumnStripes="0"/>
</table>
</file>

<file path=xl/tables/table5.xml><?xml version="1.0" encoding="utf-8"?>
<table xmlns="http://schemas.openxmlformats.org/spreadsheetml/2006/main" id="1" name="Table1" displayName="Table1" ref="A4:P15" totalsRowShown="0" headerRowDxfId="58" dataDxfId="59">
  <autoFilter ref="A4:P15"/>
  <tableColumns count="16">
    <tableColumn id="1" name="Column1" dataDxfId="70"/>
    <tableColumn id="2" name="Column2" dataDxfId="69"/>
    <tableColumn id="3" name="Column3" dataDxfId="44"/>
    <tableColumn id="4" name="Column4" dataDxfId="43"/>
    <tableColumn id="5" name="Column5" dataDxfId="42"/>
    <tableColumn id="6" name="Column6" dataDxfId="40"/>
    <tableColumn id="7" name="Column7" dataDxfId="41"/>
    <tableColumn id="8" name="Column8" dataDxfId="68"/>
    <tableColumn id="9" name="Column9" dataDxfId="67"/>
    <tableColumn id="10" name="Column10" dataDxfId="66"/>
    <tableColumn id="11" name="Column11" dataDxfId="65"/>
    <tableColumn id="12" name="Column12" dataDxfId="64"/>
    <tableColumn id="13" name="Column13" dataDxfId="63"/>
    <tableColumn id="14" name="Column14" dataDxfId="62"/>
    <tableColumn id="15" name="Column15" dataDxfId="61"/>
    <tableColumn id="16" name="Column16" dataDxfId="60"/>
  </tableColumns>
  <tableStyleInfo name="TableStyleDark8 2 2" showFirstColumn="0" showLastColumn="0" showRowStripes="1" showColumnStripes="0"/>
</table>
</file>

<file path=xl/tables/table6.xml><?xml version="1.0" encoding="utf-8"?>
<table xmlns="http://schemas.openxmlformats.org/spreadsheetml/2006/main" id="15" name="Table15" displayName="Table15" ref="A3:N14" totalsRowShown="0" tableBorderDxfId="151">
  <autoFilter ref="A3:N14"/>
  <tableColumns count="14">
    <tableColumn id="1" name="Column1" dataDxfId="72"/>
    <tableColumn id="16" name="Column2" dataDxfId="56"/>
    <tableColumn id="15" name="Column42" dataDxfId="54"/>
    <tableColumn id="21" name="Column422" dataDxfId="55"/>
    <tableColumn id="20" name="Column43" dataDxfId="57"/>
    <tableColumn id="5" name="Column5" dataDxfId="53"/>
    <tableColumn id="17" name=" (lbs/ton)" dataDxfId="52"/>
    <tableColumn id="25" name="Column7" dataDxfId="51"/>
    <tableColumn id="24" name="Column6" dataDxfId="50"/>
    <tableColumn id="9" name="Column9" dataDxfId="49"/>
    <tableColumn id="19" name=" (lbs/acre)" dataDxfId="48"/>
    <tableColumn id="23" name="Column4" dataDxfId="47"/>
    <tableColumn id="22" name="Column3" dataDxfId="46"/>
    <tableColumn id="13" name="Column13" dataDxfId="45"/>
  </tableColumns>
  <tableStyleInfo name="TableStyleDark8 2 2" showFirstColumn="0" showLastColumn="0" showRowStripes="1" showColumnStripes="0"/>
</table>
</file>

<file path=xl/tables/table7.xml><?xml version="1.0" encoding="utf-8"?>
<table xmlns="http://schemas.openxmlformats.org/spreadsheetml/2006/main" id="16" name="Table16" displayName="Table16" ref="A4:L8" totalsRowShown="0" tableBorderDxfId="150">
  <autoFilter ref="A4:L8"/>
  <tableColumns count="12">
    <tableColumn id="1" name="Column1" dataDxfId="149"/>
    <tableColumn id="2" name="Column2" dataDxfId="148"/>
    <tableColumn id="14" name="Column3" dataDxfId="71"/>
    <tableColumn id="12" name="Column52" dataDxfId="26"/>
    <tableColumn id="16" name="Column522" dataDxfId="25"/>
    <tableColumn id="15" name="Column53" dataDxfId="24"/>
    <tableColumn id="13" name="Column82" dataDxfId="23"/>
    <tableColumn id="18" name="Column822" dataDxfId="22"/>
    <tableColumn id="17" name="Column83" dataDxfId="21"/>
    <tableColumn id="9" name="Column9" dataDxfId="147"/>
    <tableColumn id="10" name="Column10" dataDxfId="146"/>
    <tableColumn id="11" name="Column11" dataDxfId="145"/>
  </tableColumns>
  <tableStyleInfo name="TableStyleDark8 2 2" showFirstColumn="0" showLastColumn="0" showRowStripes="1" showColumnStripes="0"/>
</table>
</file>

<file path=xl/tables/table8.xml><?xml version="1.0" encoding="utf-8"?>
<table xmlns="http://schemas.openxmlformats.org/spreadsheetml/2006/main" id="17" name="Table17" displayName="Table17" ref="A3:J7" totalsRowShown="0" headerRowDxfId="144" dataDxfId="143">
  <autoFilter ref="A3:J7"/>
  <tableColumns count="10">
    <tableColumn id="1" name="Column1" dataDxfId="142"/>
    <tableColumn id="2" name="Column2" dataDxfId="20"/>
    <tableColumn id="10" name="Column22" dataDxfId="19"/>
    <tableColumn id="3" name="Column3" dataDxfId="141"/>
    <tableColumn id="4" name="Column4" dataDxfId="140"/>
    <tableColumn id="5" name="Column5" dataDxfId="139"/>
    <tableColumn id="6" name="Column6" dataDxfId="138"/>
    <tableColumn id="7" name="Column7" dataDxfId="137"/>
    <tableColumn id="8" name="Column8" dataDxfId="136"/>
    <tableColumn id="9" name="Column9" dataDxfId="135"/>
  </tableColumns>
  <tableStyleInfo name="TableStyleDark8 2 2" showFirstColumn="0" showLastColumn="0" showRowStripes="1" showColumnStripes="0"/>
</table>
</file>

<file path=xl/tables/table9.xml><?xml version="1.0" encoding="utf-8"?>
<table xmlns="http://schemas.openxmlformats.org/spreadsheetml/2006/main" id="18" name="Table18" displayName="Table18" ref="A3:P7" totalsRowShown="0" headerRowDxfId="134" dataDxfId="133" tableBorderDxfId="132">
  <autoFilter ref="A3:P7"/>
  <tableColumns count="16">
    <tableColumn id="1" name="Column1" dataDxfId="131"/>
    <tableColumn id="2" name="Column2" dataDxfId="18"/>
    <tableColumn id="16" name="Column22" dataDxfId="17"/>
    <tableColumn id="3" name="Column3" dataDxfId="130"/>
    <tableColumn id="4" name="Column4" dataDxfId="129"/>
    <tableColumn id="5" name="Column5" dataDxfId="128"/>
    <tableColumn id="6" name="Column6" dataDxfId="127"/>
    <tableColumn id="7" name="Column7" dataDxfId="126"/>
    <tableColumn id="8" name="Column8" dataDxfId="125"/>
    <tableColumn id="9" name="Column9" dataDxfId="124"/>
    <tableColumn id="10" name="Column10" dataDxfId="123"/>
    <tableColumn id="11" name="Column11" dataDxfId="122"/>
    <tableColumn id="12" name="Column12" dataDxfId="121"/>
    <tableColumn id="13" name="Column13" dataDxfId="120"/>
    <tableColumn id="14" name="Column14" dataDxfId="119"/>
    <tableColumn id="15" name="Column15" dataDxfId="118"/>
  </tableColumns>
  <tableStyleInfo name="TableStyleDark8 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mailto:mhale@terralseed.com" TargetMode="External"/><Relationship Id="rId3" Type="http://schemas.openxmlformats.org/officeDocument/2006/relationships/hyperlink" Target="http://www.augustaseed.com/" TargetMode="External"/><Relationship Id="rId7" Type="http://schemas.openxmlformats.org/officeDocument/2006/relationships/hyperlink" Target="mailto:chuck.leonard@syngenta.com" TargetMode="External"/><Relationship Id="rId12" Type="http://schemas.openxmlformats.org/officeDocument/2006/relationships/table" Target="../tables/table14.xml"/><Relationship Id="rId2" Type="http://schemas.openxmlformats.org/officeDocument/2006/relationships/hyperlink" Target="http://www.croplan.com/" TargetMode="External"/><Relationship Id="rId1" Type="http://schemas.openxmlformats.org/officeDocument/2006/relationships/hyperlink" Target="mailto:matt.rawley@augustaseed.com" TargetMode="External"/><Relationship Id="rId6" Type="http://schemas.openxmlformats.org/officeDocument/2006/relationships/hyperlink" Target="mailto:clrobertson@landolakes.com" TargetMode="External"/><Relationship Id="rId11" Type="http://schemas.openxmlformats.org/officeDocument/2006/relationships/printerSettings" Target="../printerSettings/printerSettings15.bin"/><Relationship Id="rId5" Type="http://schemas.openxmlformats.org/officeDocument/2006/relationships/hyperlink" Target="http://www.seedcorn.com/" TargetMode="External"/><Relationship Id="rId10" Type="http://schemas.openxmlformats.org/officeDocument/2006/relationships/hyperlink" Target="http://www.syngenta-us.com/" TargetMode="External"/><Relationship Id="rId4" Type="http://schemas.openxmlformats.org/officeDocument/2006/relationships/hyperlink" Target="mailto:kyle@seedcorn.com" TargetMode="External"/><Relationship Id="rId9" Type="http://schemas.openxmlformats.org/officeDocument/2006/relationships/hyperlink" Target="http://www.terralseed.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F28" sqref="F28"/>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selection activeCell="J29" sqref="J29"/>
    </sheetView>
  </sheetViews>
  <sheetFormatPr defaultColWidth="9.140625" defaultRowHeight="12.75" x14ac:dyDescent="0.2"/>
  <cols>
    <col min="1" max="1" width="6.7109375" style="4" customWidth="1"/>
    <col min="2" max="3" width="22.7109375" style="4" customWidth="1"/>
    <col min="4" max="4" width="11.85546875" style="14" customWidth="1"/>
    <col min="5" max="6" width="4.7109375" style="14" customWidth="1"/>
    <col min="7" max="7" width="9.7109375" style="14" customWidth="1"/>
    <col min="8" max="9" width="9.7109375" style="22" customWidth="1"/>
    <col min="10" max="10" width="10.42578125" style="22" customWidth="1"/>
    <col min="11" max="13" width="9.7109375" style="22" customWidth="1"/>
    <col min="14" max="14" width="10.28515625" style="33" customWidth="1"/>
    <col min="15" max="16" width="9.7109375" style="14" customWidth="1"/>
    <col min="17" max="16384" width="9.140625" style="4"/>
  </cols>
  <sheetData>
    <row r="1" spans="1:17" ht="13.5" thickBot="1" x14ac:dyDescent="0.25">
      <c r="A1" s="142" t="s">
        <v>166</v>
      </c>
      <c r="B1" s="142"/>
      <c r="C1" s="142"/>
      <c r="D1" s="142"/>
      <c r="E1" s="142"/>
      <c r="F1" s="142"/>
      <c r="G1" s="142"/>
      <c r="H1" s="142"/>
      <c r="I1" s="142"/>
      <c r="J1" s="142"/>
      <c r="K1" s="142"/>
      <c r="L1" s="142"/>
      <c r="M1" s="142"/>
      <c r="N1" s="142"/>
      <c r="O1" s="142"/>
      <c r="P1" s="142"/>
    </row>
    <row r="2" spans="1:17" s="9" customFormat="1" ht="51" x14ac:dyDescent="0.2">
      <c r="A2" s="161" t="s">
        <v>207</v>
      </c>
      <c r="B2" s="86" t="s">
        <v>191</v>
      </c>
      <c r="C2" s="86" t="s">
        <v>239</v>
      </c>
      <c r="D2" s="176" t="s">
        <v>221</v>
      </c>
      <c r="E2" s="166" t="s">
        <v>225</v>
      </c>
      <c r="F2" s="164" t="s">
        <v>224</v>
      </c>
      <c r="G2" s="168" t="s">
        <v>200</v>
      </c>
      <c r="H2" s="169" t="s">
        <v>199</v>
      </c>
      <c r="I2" s="169" t="s">
        <v>198</v>
      </c>
      <c r="J2" s="169" t="s">
        <v>197</v>
      </c>
      <c r="K2" s="169" t="s">
        <v>201</v>
      </c>
      <c r="L2" s="169" t="s">
        <v>202</v>
      </c>
      <c r="M2" s="169" t="s">
        <v>203</v>
      </c>
      <c r="N2" s="170" t="s">
        <v>204</v>
      </c>
      <c r="O2" s="166" t="s">
        <v>205</v>
      </c>
      <c r="P2" s="166" t="s">
        <v>206</v>
      </c>
    </row>
    <row r="3" spans="1:17" hidden="1" x14ac:dyDescent="0.2">
      <c r="A3" s="4" t="s">
        <v>131</v>
      </c>
      <c r="B3" s="21" t="s">
        <v>138</v>
      </c>
      <c r="C3" s="21" t="s">
        <v>152</v>
      </c>
      <c r="D3" s="64" t="s">
        <v>139</v>
      </c>
      <c r="E3" s="40" t="s">
        <v>140</v>
      </c>
      <c r="F3" s="68" t="s">
        <v>141</v>
      </c>
      <c r="G3" s="24" t="s">
        <v>142</v>
      </c>
      <c r="H3" s="33" t="s">
        <v>143</v>
      </c>
      <c r="I3" s="33" t="s">
        <v>144</v>
      </c>
      <c r="J3" s="33" t="s">
        <v>145</v>
      </c>
      <c r="K3" s="33" t="s">
        <v>146</v>
      </c>
      <c r="L3" s="33" t="s">
        <v>147</v>
      </c>
      <c r="M3" s="33" t="s">
        <v>148</v>
      </c>
      <c r="N3" s="33" t="s">
        <v>149</v>
      </c>
      <c r="O3" s="14" t="s">
        <v>150</v>
      </c>
      <c r="P3" s="14" t="s">
        <v>159</v>
      </c>
    </row>
    <row r="4" spans="1:17" x14ac:dyDescent="0.2">
      <c r="A4" s="4" t="s">
        <v>105</v>
      </c>
      <c r="B4" s="21" t="s">
        <v>233</v>
      </c>
      <c r="C4" s="21" t="s">
        <v>175</v>
      </c>
      <c r="D4" s="64">
        <v>8.92</v>
      </c>
      <c r="E4" s="40" t="s">
        <v>113</v>
      </c>
      <c r="F4" s="68">
        <v>0.57999999999999996</v>
      </c>
      <c r="G4" s="24">
        <v>66</v>
      </c>
      <c r="H4" s="33">
        <v>7.57</v>
      </c>
      <c r="I4" s="33">
        <v>53.8</v>
      </c>
      <c r="J4" s="33">
        <v>56.2</v>
      </c>
      <c r="K4" s="33">
        <v>19.399999999999999</v>
      </c>
      <c r="L4" s="33">
        <v>31.4</v>
      </c>
      <c r="M4" s="33">
        <v>69.099999999999994</v>
      </c>
      <c r="N4" s="33">
        <v>0.66</v>
      </c>
      <c r="O4" s="14">
        <v>2993</v>
      </c>
      <c r="P4" s="14">
        <v>27456</v>
      </c>
    </row>
    <row r="5" spans="1:17" x14ac:dyDescent="0.2">
      <c r="A5" s="4" t="s">
        <v>105</v>
      </c>
      <c r="B5" s="21" t="s">
        <v>234</v>
      </c>
      <c r="C5" s="21" t="s">
        <v>178</v>
      </c>
      <c r="D5" s="64">
        <v>8.57</v>
      </c>
      <c r="E5" s="40" t="s">
        <v>113</v>
      </c>
      <c r="F5" s="68">
        <v>0.57999999999999996</v>
      </c>
      <c r="G5" s="24">
        <v>64.599999999999994</v>
      </c>
      <c r="H5" s="33">
        <v>7.19</v>
      </c>
      <c r="I5" s="33">
        <v>51.5</v>
      </c>
      <c r="J5" s="33">
        <v>56.3</v>
      </c>
      <c r="K5" s="33">
        <v>22.4</v>
      </c>
      <c r="L5" s="33">
        <v>29.5</v>
      </c>
      <c r="M5" s="33">
        <v>70</v>
      </c>
      <c r="N5" s="33">
        <v>0.68</v>
      </c>
      <c r="O5" s="14">
        <v>3089</v>
      </c>
      <c r="P5" s="14">
        <v>26394</v>
      </c>
    </row>
    <row r="6" spans="1:17" x14ac:dyDescent="0.2">
      <c r="A6" s="4" t="s">
        <v>105</v>
      </c>
      <c r="B6" s="21" t="s">
        <v>186</v>
      </c>
      <c r="C6" s="21" t="s">
        <v>177</v>
      </c>
      <c r="D6" s="64">
        <v>8.5</v>
      </c>
      <c r="E6" s="40" t="s">
        <v>113</v>
      </c>
      <c r="F6" s="68">
        <v>0.57999999999999996</v>
      </c>
      <c r="G6" s="24">
        <v>64.900000000000006</v>
      </c>
      <c r="H6" s="33">
        <v>7.83</v>
      </c>
      <c r="I6" s="33">
        <v>48</v>
      </c>
      <c r="J6" s="33">
        <v>57.6</v>
      </c>
      <c r="K6" s="33">
        <v>26.5</v>
      </c>
      <c r="L6" s="33">
        <v>26.9</v>
      </c>
      <c r="M6" s="33">
        <v>72.3</v>
      </c>
      <c r="N6" s="33">
        <v>0.7</v>
      </c>
      <c r="O6" s="14">
        <v>3223</v>
      </c>
      <c r="P6" s="14">
        <v>25894</v>
      </c>
    </row>
    <row r="7" spans="1:17" x14ac:dyDescent="0.2">
      <c r="A7" s="4" t="s">
        <v>105</v>
      </c>
      <c r="B7" s="21" t="s">
        <v>189</v>
      </c>
      <c r="C7" s="21" t="s">
        <v>177</v>
      </c>
      <c r="D7" s="64">
        <v>8.15</v>
      </c>
      <c r="E7" s="40" t="s">
        <v>113</v>
      </c>
      <c r="F7" s="68">
        <v>0.57999999999999996</v>
      </c>
      <c r="G7" s="24">
        <v>66.8</v>
      </c>
      <c r="H7" s="33">
        <v>7.63</v>
      </c>
      <c r="I7" s="33">
        <v>50.9</v>
      </c>
      <c r="J7" s="33">
        <v>56.8</v>
      </c>
      <c r="K7" s="33">
        <v>23.8</v>
      </c>
      <c r="L7" s="33">
        <v>29.5</v>
      </c>
      <c r="M7" s="33">
        <v>71</v>
      </c>
      <c r="N7" s="33">
        <v>0.68</v>
      </c>
      <c r="O7" s="14">
        <v>3163</v>
      </c>
      <c r="P7" s="14">
        <v>25910</v>
      </c>
    </row>
    <row r="8" spans="1:17" s="18" customFormat="1" x14ac:dyDescent="0.2">
      <c r="A8" s="85"/>
      <c r="B8" s="120" t="s">
        <v>82</v>
      </c>
      <c r="C8" s="120"/>
      <c r="D8" s="188">
        <f>AVERAGE(D4:D7)</f>
        <v>8.5350000000000001</v>
      </c>
      <c r="E8" s="134" t="s">
        <v>113</v>
      </c>
      <c r="F8" s="189">
        <v>0.57999999999999996</v>
      </c>
      <c r="G8" s="92">
        <f t="shared" ref="G8:P8" si="0">AVERAGE(G4:G7)</f>
        <v>65.575000000000003</v>
      </c>
      <c r="H8" s="119">
        <f t="shared" si="0"/>
        <v>7.5550000000000006</v>
      </c>
      <c r="I8" s="119">
        <f t="shared" si="0"/>
        <v>51.050000000000004</v>
      </c>
      <c r="J8" s="119">
        <f t="shared" si="0"/>
        <v>56.724999999999994</v>
      </c>
      <c r="K8" s="119">
        <f t="shared" si="0"/>
        <v>23.024999999999999</v>
      </c>
      <c r="L8" s="119">
        <f t="shared" si="0"/>
        <v>29.324999999999999</v>
      </c>
      <c r="M8" s="119">
        <f t="shared" si="0"/>
        <v>70.599999999999994</v>
      </c>
      <c r="N8" s="119">
        <f t="shared" si="0"/>
        <v>0.68</v>
      </c>
      <c r="O8" s="92">
        <f t="shared" si="0"/>
        <v>3117</v>
      </c>
      <c r="P8" s="92">
        <f t="shared" si="0"/>
        <v>26413.5</v>
      </c>
    </row>
    <row r="9" spans="1:17" s="18" customFormat="1" ht="14.25" x14ac:dyDescent="0.25">
      <c r="A9" s="85"/>
      <c r="B9" s="87" t="s">
        <v>158</v>
      </c>
      <c r="C9" s="87"/>
      <c r="D9" s="183"/>
      <c r="E9" s="183" t="s">
        <v>120</v>
      </c>
      <c r="F9" s="183"/>
      <c r="G9" s="92" t="s">
        <v>120</v>
      </c>
      <c r="H9" s="92" t="s">
        <v>120</v>
      </c>
      <c r="I9" s="92" t="s">
        <v>120</v>
      </c>
      <c r="J9" s="92" t="s">
        <v>120</v>
      </c>
      <c r="K9" s="92" t="s">
        <v>120</v>
      </c>
      <c r="L9" s="92" t="s">
        <v>120</v>
      </c>
      <c r="M9" s="92" t="s">
        <v>120</v>
      </c>
      <c r="N9" s="92" t="s">
        <v>120</v>
      </c>
      <c r="O9" s="92" t="s">
        <v>120</v>
      </c>
      <c r="P9" s="92" t="s">
        <v>120</v>
      </c>
    </row>
    <row r="10" spans="1:17" s="18" customFormat="1" ht="13.5" thickBot="1" x14ac:dyDescent="0.25">
      <c r="A10" s="97"/>
      <c r="B10" s="89" t="s">
        <v>196</v>
      </c>
      <c r="C10" s="89"/>
      <c r="D10" s="128"/>
      <c r="E10" s="132">
        <v>8</v>
      </c>
      <c r="F10" s="128"/>
      <c r="G10" s="132">
        <v>8</v>
      </c>
      <c r="H10" s="132">
        <v>8</v>
      </c>
      <c r="I10" s="132">
        <v>8</v>
      </c>
      <c r="J10" s="132">
        <v>8</v>
      </c>
      <c r="K10" s="132">
        <v>8</v>
      </c>
      <c r="L10" s="132">
        <v>8</v>
      </c>
      <c r="M10" s="132">
        <v>8</v>
      </c>
      <c r="N10" s="132">
        <v>8</v>
      </c>
      <c r="O10" s="132">
        <v>8</v>
      </c>
      <c r="P10" s="132">
        <v>8</v>
      </c>
    </row>
    <row r="11" spans="1:17" s="18" customFormat="1" ht="11.25" x14ac:dyDescent="0.2">
      <c r="A11" s="123"/>
      <c r="B11" s="123"/>
      <c r="C11" s="123"/>
      <c r="D11" s="123"/>
      <c r="E11" s="123"/>
      <c r="F11" s="123"/>
      <c r="G11" s="123"/>
      <c r="H11" s="123"/>
      <c r="I11" s="123"/>
      <c r="J11" s="123"/>
      <c r="K11" s="123"/>
      <c r="L11" s="123"/>
      <c r="M11" s="123"/>
      <c r="N11" s="102"/>
      <c r="O11" s="100"/>
      <c r="P11" s="100"/>
      <c r="Q11" s="111"/>
    </row>
    <row r="12" spans="1:17" x14ac:dyDescent="0.2">
      <c r="A12" s="99"/>
      <c r="B12" s="96"/>
      <c r="C12" s="96"/>
      <c r="D12" s="95"/>
      <c r="E12" s="95"/>
      <c r="F12" s="95"/>
      <c r="G12" s="100"/>
      <c r="H12" s="101"/>
      <c r="I12" s="101"/>
      <c r="J12" s="101"/>
      <c r="K12" s="101"/>
      <c r="L12" s="101"/>
      <c r="M12" s="101"/>
      <c r="N12" s="102"/>
      <c r="O12" s="100"/>
      <c r="P12" s="100"/>
      <c r="Q12" s="112"/>
    </row>
    <row r="13" spans="1:17" x14ac:dyDescent="0.2">
      <c r="A13" s="103"/>
      <c r="B13" s="94"/>
      <c r="C13" s="94"/>
      <c r="D13" s="95"/>
      <c r="E13" s="95"/>
      <c r="F13" s="95"/>
      <c r="G13" s="95"/>
      <c r="H13" s="104"/>
      <c r="I13" s="104"/>
      <c r="J13" s="104"/>
      <c r="K13" s="104"/>
      <c r="L13" s="104"/>
      <c r="M13" s="104"/>
      <c r="N13" s="105"/>
      <c r="O13" s="95"/>
      <c r="P13" s="95"/>
      <c r="Q13" s="112"/>
    </row>
    <row r="14" spans="1:17" x14ac:dyDescent="0.2">
      <c r="A14" s="96"/>
      <c r="B14" s="94"/>
      <c r="C14" s="94"/>
      <c r="D14" s="95"/>
      <c r="E14" s="95"/>
      <c r="F14" s="95"/>
      <c r="G14" s="95"/>
      <c r="H14" s="104"/>
      <c r="I14" s="104"/>
      <c r="J14" s="104"/>
      <c r="K14" s="104"/>
      <c r="L14" s="104"/>
      <c r="M14" s="104"/>
      <c r="N14" s="105"/>
      <c r="O14" s="95"/>
      <c r="P14" s="95"/>
      <c r="Q14" s="112"/>
    </row>
    <row r="15" spans="1:17" x14ac:dyDescent="0.2">
      <c r="A15" s="103"/>
      <c r="B15" s="94"/>
      <c r="C15" s="94"/>
      <c r="D15" s="95"/>
      <c r="E15" s="95"/>
      <c r="F15" s="95"/>
      <c r="G15" s="95"/>
      <c r="H15" s="104"/>
      <c r="I15" s="104"/>
      <c r="J15" s="104"/>
      <c r="K15" s="104"/>
      <c r="L15" s="104"/>
      <c r="M15" s="104"/>
      <c r="N15" s="105"/>
      <c r="O15" s="95"/>
      <c r="P15" s="95"/>
      <c r="Q15" s="112"/>
    </row>
    <row r="16" spans="1:17" x14ac:dyDescent="0.2">
      <c r="A16" s="103"/>
      <c r="B16" s="94"/>
      <c r="C16" s="94"/>
      <c r="D16" s="95"/>
      <c r="E16" s="95"/>
      <c r="F16" s="95"/>
      <c r="G16" s="95"/>
      <c r="H16" s="104"/>
      <c r="I16" s="104"/>
      <c r="J16" s="104"/>
      <c r="K16" s="104"/>
      <c r="L16" s="104"/>
      <c r="M16" s="104"/>
      <c r="N16" s="105"/>
      <c r="O16" s="95"/>
      <c r="P16" s="95"/>
      <c r="Q16" s="112"/>
    </row>
    <row r="17" spans="1:17" x14ac:dyDescent="0.2">
      <c r="A17" s="96"/>
      <c r="B17" s="94"/>
      <c r="C17" s="94"/>
      <c r="D17" s="95"/>
      <c r="E17" s="95"/>
      <c r="F17" s="95"/>
      <c r="G17" s="95"/>
      <c r="H17" s="104"/>
      <c r="I17" s="104"/>
      <c r="J17" s="104"/>
      <c r="K17" s="104"/>
      <c r="L17" s="104"/>
      <c r="M17" s="104"/>
      <c r="N17" s="105"/>
      <c r="O17" s="95"/>
      <c r="P17" s="95"/>
      <c r="Q17" s="112"/>
    </row>
    <row r="18" spans="1:17" x14ac:dyDescent="0.2">
      <c r="A18" s="16"/>
    </row>
  </sheetData>
  <mergeCells count="1">
    <mergeCell ref="A1:P1"/>
  </mergeCells>
  <pageMargins left="0.5" right="0.5" top="0.5" bottom="0.5" header="0.5" footer="0.5"/>
  <pageSetup scale="81" fitToHeight="0" orientation="landscape" r:id="rId1"/>
  <headerFooter alignWithMargins="0"/>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workbookViewId="0">
      <selection activeCell="C25" sqref="C25"/>
    </sheetView>
  </sheetViews>
  <sheetFormatPr defaultColWidth="9.140625" defaultRowHeight="12.75" x14ac:dyDescent="0.2"/>
  <cols>
    <col min="1" max="1" width="6.7109375" style="4" customWidth="1"/>
    <col min="2" max="2" width="19.42578125" style="4" customWidth="1"/>
    <col min="3" max="3" width="17.42578125" style="4" customWidth="1"/>
    <col min="4" max="4" width="11.5703125" style="14" customWidth="1"/>
    <col min="5" max="5" width="3.7109375" style="14" customWidth="1"/>
    <col min="6" max="6" width="6.7109375" style="14" customWidth="1"/>
    <col min="7" max="7" width="11" style="14" customWidth="1"/>
    <col min="8" max="8" width="3.7109375" style="14" customWidth="1"/>
    <col min="9" max="9" width="6.7109375" style="14" customWidth="1"/>
    <col min="10" max="12" width="9.7109375" style="4" customWidth="1"/>
    <col min="13" max="16384" width="9.140625" style="4"/>
  </cols>
  <sheetData>
    <row r="1" spans="1:18" ht="27" customHeight="1" thickBot="1" x14ac:dyDescent="0.25">
      <c r="A1" s="144" t="s">
        <v>167</v>
      </c>
      <c r="B1" s="144"/>
      <c r="C1" s="144"/>
      <c r="D1" s="144"/>
      <c r="E1" s="144"/>
      <c r="F1" s="144"/>
      <c r="G1" s="144"/>
      <c r="H1" s="144"/>
      <c r="I1" s="144"/>
      <c r="J1" s="144"/>
      <c r="K1" s="144"/>
      <c r="L1" s="144"/>
    </row>
    <row r="2" spans="1:18" s="9" customFormat="1" ht="54" customHeight="1" x14ac:dyDescent="0.2">
      <c r="A2" s="162" t="s">
        <v>207</v>
      </c>
      <c r="B2" s="163" t="s">
        <v>191</v>
      </c>
      <c r="C2" s="163" t="s">
        <v>192</v>
      </c>
      <c r="D2" s="166" t="s">
        <v>221</v>
      </c>
      <c r="E2" s="166" t="s">
        <v>225</v>
      </c>
      <c r="F2" s="166" t="s">
        <v>224</v>
      </c>
      <c r="G2" s="166" t="s">
        <v>240</v>
      </c>
      <c r="H2" s="166" t="s">
        <v>225</v>
      </c>
      <c r="I2" s="164" t="s">
        <v>224</v>
      </c>
      <c r="J2" s="166" t="s">
        <v>212</v>
      </c>
      <c r="K2" s="165" t="s">
        <v>213</v>
      </c>
      <c r="L2" s="165" t="s">
        <v>214</v>
      </c>
    </row>
    <row r="3" spans="1:18" s="9" customFormat="1" hidden="1" x14ac:dyDescent="0.2">
      <c r="A3" s="4" t="s">
        <v>131</v>
      </c>
      <c r="B3" s="21" t="s">
        <v>138</v>
      </c>
      <c r="C3" s="21" t="s">
        <v>152</v>
      </c>
      <c r="D3" s="64" t="s">
        <v>139</v>
      </c>
      <c r="E3" s="70" t="s">
        <v>140</v>
      </c>
      <c r="F3" s="68" t="s">
        <v>141</v>
      </c>
      <c r="G3" s="65" t="s">
        <v>142</v>
      </c>
      <c r="H3" s="70" t="s">
        <v>143</v>
      </c>
      <c r="I3" s="69" t="s">
        <v>144</v>
      </c>
      <c r="J3" s="46" t="s">
        <v>145</v>
      </c>
      <c r="K3" s="46" t="s">
        <v>146</v>
      </c>
      <c r="L3" s="14" t="s">
        <v>147</v>
      </c>
    </row>
    <row r="4" spans="1:18" s="9" customFormat="1" x14ac:dyDescent="0.2">
      <c r="A4" s="4" t="s">
        <v>105</v>
      </c>
      <c r="B4" s="21" t="s">
        <v>181</v>
      </c>
      <c r="C4" s="21" t="s">
        <v>176</v>
      </c>
      <c r="D4" s="64">
        <v>8.61</v>
      </c>
      <c r="E4" s="70" t="s">
        <v>113</v>
      </c>
      <c r="F4" s="68">
        <v>0.63</v>
      </c>
      <c r="G4" s="65">
        <v>24.6</v>
      </c>
      <c r="H4" s="70" t="s">
        <v>113</v>
      </c>
      <c r="I4" s="69">
        <v>1.81</v>
      </c>
      <c r="J4" s="46">
        <v>49.4</v>
      </c>
      <c r="K4" s="46">
        <v>124</v>
      </c>
      <c r="L4" s="14">
        <v>51</v>
      </c>
    </row>
    <row r="5" spans="1:18" s="9" customFormat="1" x14ac:dyDescent="0.2">
      <c r="A5" s="4" t="s">
        <v>105</v>
      </c>
      <c r="B5" s="21" t="s">
        <v>188</v>
      </c>
      <c r="C5" s="21" t="s">
        <v>176</v>
      </c>
      <c r="D5" s="64">
        <v>8.36</v>
      </c>
      <c r="E5" s="70" t="s">
        <v>113</v>
      </c>
      <c r="F5" s="68">
        <v>0.63</v>
      </c>
      <c r="G5" s="65">
        <v>23.88</v>
      </c>
      <c r="H5" s="70" t="s">
        <v>113</v>
      </c>
      <c r="I5" s="69">
        <v>1.81</v>
      </c>
      <c r="J5" s="46">
        <v>52.1</v>
      </c>
      <c r="K5" s="46">
        <v>113</v>
      </c>
      <c r="L5" s="14">
        <v>45</v>
      </c>
    </row>
    <row r="6" spans="1:18" s="9" customFormat="1" x14ac:dyDescent="0.2">
      <c r="A6" s="4" t="s">
        <v>105</v>
      </c>
      <c r="B6" s="21" t="s">
        <v>234</v>
      </c>
      <c r="C6" s="21" t="s">
        <v>178</v>
      </c>
      <c r="D6" s="64">
        <v>8.14</v>
      </c>
      <c r="E6" s="70" t="s">
        <v>113</v>
      </c>
      <c r="F6" s="68">
        <v>0.63</v>
      </c>
      <c r="G6" s="65">
        <v>23.26</v>
      </c>
      <c r="H6" s="70" t="s">
        <v>113</v>
      </c>
      <c r="I6" s="69">
        <v>1.81</v>
      </c>
      <c r="J6" s="46">
        <v>54.3</v>
      </c>
      <c r="K6" s="46">
        <v>118</v>
      </c>
      <c r="L6" s="14">
        <v>46</v>
      </c>
    </row>
    <row r="7" spans="1:18" x14ac:dyDescent="0.2">
      <c r="A7" s="4" t="s">
        <v>105</v>
      </c>
      <c r="B7" s="21" t="s">
        <v>185</v>
      </c>
      <c r="C7" s="21" t="s">
        <v>175</v>
      </c>
      <c r="D7" s="64">
        <v>7.97</v>
      </c>
      <c r="E7" s="70" t="s">
        <v>113</v>
      </c>
      <c r="F7" s="68">
        <v>0.63</v>
      </c>
      <c r="G7" s="65">
        <v>22.76</v>
      </c>
      <c r="H7" s="70" t="s">
        <v>113</v>
      </c>
      <c r="I7" s="69">
        <v>1.81</v>
      </c>
      <c r="J7" s="46">
        <v>52</v>
      </c>
      <c r="K7" s="46">
        <v>105</v>
      </c>
      <c r="L7" s="14">
        <v>44</v>
      </c>
    </row>
    <row r="8" spans="1:18" x14ac:dyDescent="0.2">
      <c r="A8" s="4" t="s">
        <v>105</v>
      </c>
      <c r="B8" s="21" t="s">
        <v>233</v>
      </c>
      <c r="C8" s="21" t="s">
        <v>175</v>
      </c>
      <c r="D8" s="64">
        <v>7.9</v>
      </c>
      <c r="E8" s="70" t="s">
        <v>113</v>
      </c>
      <c r="F8" s="68">
        <v>0.63</v>
      </c>
      <c r="G8" s="65">
        <v>22.56</v>
      </c>
      <c r="H8" s="70" t="s">
        <v>113</v>
      </c>
      <c r="I8" s="69">
        <v>1.81</v>
      </c>
      <c r="J8" s="46">
        <v>55.6</v>
      </c>
      <c r="K8" s="46">
        <v>119</v>
      </c>
      <c r="L8" s="14">
        <v>54</v>
      </c>
    </row>
    <row r="9" spans="1:18" x14ac:dyDescent="0.2">
      <c r="A9" s="106"/>
      <c r="B9" s="87" t="s">
        <v>82</v>
      </c>
      <c r="C9" s="87"/>
      <c r="D9" s="192">
        <f>AVERAGE(D4:D8)</f>
        <v>8.1959999999999997</v>
      </c>
      <c r="E9" s="133" t="s">
        <v>113</v>
      </c>
      <c r="F9" s="187">
        <v>0.63</v>
      </c>
      <c r="G9" s="191">
        <f>AVERAGE(G4:G8)</f>
        <v>23.412000000000003</v>
      </c>
      <c r="H9" s="136" t="s">
        <v>113</v>
      </c>
      <c r="I9" s="190">
        <v>1.81</v>
      </c>
      <c r="J9" s="113">
        <f t="shared" ref="J9:L9" si="0">AVERAGE(J4:J8)</f>
        <v>52.680000000000007</v>
      </c>
      <c r="K9" s="113">
        <f t="shared" si="0"/>
        <v>115.8</v>
      </c>
      <c r="L9" s="113">
        <f t="shared" si="0"/>
        <v>48</v>
      </c>
      <c r="M9" s="8"/>
    </row>
    <row r="10" spans="1:18" s="18" customFormat="1" ht="14.25" x14ac:dyDescent="0.25">
      <c r="A10" s="85"/>
      <c r="B10" s="87" t="s">
        <v>158</v>
      </c>
      <c r="C10" s="87"/>
      <c r="D10" s="84"/>
      <c r="E10" s="84" t="s">
        <v>120</v>
      </c>
      <c r="F10" s="84"/>
      <c r="G10" s="84"/>
      <c r="H10" s="84" t="s">
        <v>120</v>
      </c>
      <c r="I10" s="84"/>
      <c r="J10" s="134" t="s">
        <v>120</v>
      </c>
      <c r="K10" s="134" t="s">
        <v>120</v>
      </c>
      <c r="L10" s="134" t="s">
        <v>120</v>
      </c>
      <c r="M10" s="61"/>
      <c r="N10" s="35"/>
      <c r="O10" s="35"/>
      <c r="P10" s="36"/>
      <c r="Q10" s="34"/>
      <c r="R10" s="34"/>
    </row>
    <row r="11" spans="1:18" s="18" customFormat="1" ht="13.5" thickBot="1" x14ac:dyDescent="0.25">
      <c r="A11" s="97"/>
      <c r="B11" s="89" t="s">
        <v>196</v>
      </c>
      <c r="C11" s="89"/>
      <c r="D11" s="135"/>
      <c r="E11" s="132">
        <v>2</v>
      </c>
      <c r="F11" s="132"/>
      <c r="G11" s="132"/>
      <c r="H11" s="132">
        <v>2</v>
      </c>
      <c r="I11" s="132"/>
      <c r="J11" s="132">
        <v>2</v>
      </c>
      <c r="K11" s="132">
        <v>3</v>
      </c>
      <c r="L11" s="132">
        <v>3</v>
      </c>
      <c r="M11" s="61"/>
      <c r="N11" s="35"/>
      <c r="O11" s="35"/>
      <c r="P11" s="36"/>
      <c r="Q11" s="34"/>
      <c r="R11" s="34"/>
    </row>
    <row r="12" spans="1:18" s="18" customFormat="1" ht="11.25" x14ac:dyDescent="0.2">
      <c r="A12" s="62"/>
      <c r="B12" s="62"/>
      <c r="C12" s="62"/>
      <c r="D12" s="62"/>
      <c r="E12" s="62"/>
      <c r="F12" s="62"/>
      <c r="G12" s="62"/>
      <c r="H12" s="62"/>
      <c r="I12" s="62"/>
      <c r="J12" s="62"/>
      <c r="K12" s="62"/>
      <c r="L12" s="62"/>
      <c r="M12" s="36"/>
      <c r="N12" s="34"/>
      <c r="O12" s="34"/>
    </row>
    <row r="13" spans="1:18" x14ac:dyDescent="0.2">
      <c r="B13" s="13"/>
      <c r="C13" s="13"/>
    </row>
    <row r="17" spans="10:11" x14ac:dyDescent="0.2">
      <c r="J17"/>
      <c r="K17"/>
    </row>
    <row r="18" spans="10:11" x14ac:dyDescent="0.2">
      <c r="J18"/>
      <c r="K18"/>
    </row>
  </sheetData>
  <mergeCells count="1">
    <mergeCell ref="A1:L1"/>
  </mergeCells>
  <phoneticPr fontId="2" type="noConversion"/>
  <pageMargins left="0.5" right="0.5" top="0.5" bottom="0.5" header="0.5" footer="0.5"/>
  <pageSetup scale="87" fitToHeight="0" orientation="landscape" r:id="rId1"/>
  <headerFooter alignWithMargins="0"/>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activeCell="H9" sqref="H9"/>
    </sheetView>
  </sheetViews>
  <sheetFormatPr defaultColWidth="9.140625" defaultRowHeight="12.75" x14ac:dyDescent="0.2"/>
  <cols>
    <col min="1" max="1" width="6.7109375" style="4" customWidth="1"/>
    <col min="2" max="2" width="20.5703125" style="4" customWidth="1"/>
    <col min="3" max="3" width="19" style="4" customWidth="1"/>
    <col min="4" max="4" width="10.28515625" style="14" customWidth="1"/>
    <col min="5" max="5" width="3.7109375" style="14" customWidth="1"/>
    <col min="6" max="6" width="6.7109375" style="14" customWidth="1"/>
    <col min="7" max="7" width="10.140625" style="14" customWidth="1"/>
    <col min="8" max="12" width="9.7109375" style="14" customWidth="1"/>
    <col min="13" max="13" width="9.7109375" style="4" customWidth="1"/>
    <col min="14" max="14" width="10.28515625" style="4" customWidth="1"/>
    <col min="15" max="16" width="9.7109375" style="4" customWidth="1"/>
    <col min="17" max="16384" width="9.140625" style="4"/>
  </cols>
  <sheetData>
    <row r="1" spans="1:17" ht="13.5" thickBot="1" x14ac:dyDescent="0.25">
      <c r="A1" s="142" t="s">
        <v>168</v>
      </c>
      <c r="B1" s="142"/>
      <c r="C1" s="142"/>
      <c r="D1" s="142"/>
      <c r="E1" s="142"/>
      <c r="F1" s="142"/>
      <c r="G1" s="142"/>
      <c r="H1" s="142"/>
      <c r="I1" s="142"/>
      <c r="J1" s="142"/>
      <c r="K1" s="142"/>
      <c r="L1" s="142"/>
      <c r="M1" s="142"/>
      <c r="N1" s="142"/>
      <c r="O1" s="142"/>
      <c r="P1" s="142"/>
      <c r="Q1" s="8"/>
    </row>
    <row r="2" spans="1:17" ht="63.75" x14ac:dyDescent="0.2">
      <c r="A2" s="162" t="s">
        <v>207</v>
      </c>
      <c r="B2" s="163" t="s">
        <v>191</v>
      </c>
      <c r="C2" s="163" t="s">
        <v>192</v>
      </c>
      <c r="D2" s="166" t="s">
        <v>221</v>
      </c>
      <c r="E2" s="166" t="s">
        <v>225</v>
      </c>
      <c r="F2" s="166" t="s">
        <v>224</v>
      </c>
      <c r="G2" s="168" t="s">
        <v>200</v>
      </c>
      <c r="H2" s="169" t="s">
        <v>199</v>
      </c>
      <c r="I2" s="169" t="s">
        <v>198</v>
      </c>
      <c r="J2" s="169" t="s">
        <v>197</v>
      </c>
      <c r="K2" s="169" t="s">
        <v>201</v>
      </c>
      <c r="L2" s="169" t="s">
        <v>202</v>
      </c>
      <c r="M2" s="169" t="s">
        <v>203</v>
      </c>
      <c r="N2" s="170" t="s">
        <v>204</v>
      </c>
      <c r="O2" s="166" t="s">
        <v>205</v>
      </c>
      <c r="P2" s="166" t="s">
        <v>206</v>
      </c>
      <c r="Q2" s="9"/>
    </row>
    <row r="3" spans="1:17" hidden="1" x14ac:dyDescent="0.2">
      <c r="A3" s="4" t="s">
        <v>131</v>
      </c>
      <c r="B3" s="21" t="s">
        <v>138</v>
      </c>
      <c r="C3" s="21" t="s">
        <v>152</v>
      </c>
      <c r="D3" s="64" t="s">
        <v>139</v>
      </c>
      <c r="E3" s="70" t="s">
        <v>140</v>
      </c>
      <c r="F3" s="68" t="s">
        <v>141</v>
      </c>
      <c r="G3" s="68" t="s">
        <v>174</v>
      </c>
      <c r="H3" s="71" t="s">
        <v>142</v>
      </c>
      <c r="I3" s="71" t="s">
        <v>143</v>
      </c>
      <c r="J3" s="71" t="s">
        <v>144</v>
      </c>
      <c r="K3" s="71" t="s">
        <v>145</v>
      </c>
      <c r="L3" s="33" t="s">
        <v>146</v>
      </c>
      <c r="M3" s="72" t="s">
        <v>147</v>
      </c>
      <c r="N3" s="33" t="s">
        <v>148</v>
      </c>
      <c r="O3" s="24" t="s">
        <v>149</v>
      </c>
      <c r="P3" s="24" t="s">
        <v>150</v>
      </c>
    </row>
    <row r="4" spans="1:17" x14ac:dyDescent="0.2">
      <c r="A4" s="4" t="s">
        <v>105</v>
      </c>
      <c r="B4" s="21" t="s">
        <v>181</v>
      </c>
      <c r="C4" s="21" t="s">
        <v>176</v>
      </c>
      <c r="D4" s="64">
        <v>8.61</v>
      </c>
      <c r="E4" s="70" t="s">
        <v>113</v>
      </c>
      <c r="F4" s="68">
        <v>0.63</v>
      </c>
      <c r="G4" s="46">
        <v>49.4</v>
      </c>
      <c r="H4" s="71">
        <v>8.69</v>
      </c>
      <c r="I4" s="71">
        <v>47.4</v>
      </c>
      <c r="J4" s="71">
        <v>63.4</v>
      </c>
      <c r="K4" s="71">
        <v>21.2</v>
      </c>
      <c r="L4" s="33">
        <v>27.5</v>
      </c>
      <c r="M4" s="72">
        <v>70.2</v>
      </c>
      <c r="N4" s="33">
        <v>0.65</v>
      </c>
      <c r="O4" s="24">
        <v>3037.25</v>
      </c>
      <c r="P4" s="24">
        <v>25986</v>
      </c>
    </row>
    <row r="5" spans="1:17" x14ac:dyDescent="0.2">
      <c r="A5" s="4" t="s">
        <v>105</v>
      </c>
      <c r="B5" s="21" t="s">
        <v>188</v>
      </c>
      <c r="C5" s="21" t="s">
        <v>176</v>
      </c>
      <c r="D5" s="64">
        <v>8.36</v>
      </c>
      <c r="E5" s="70" t="s">
        <v>113</v>
      </c>
      <c r="F5" s="68">
        <v>0.63</v>
      </c>
      <c r="G5" s="46">
        <v>52.1</v>
      </c>
      <c r="H5" s="71">
        <v>8.94</v>
      </c>
      <c r="I5" s="71">
        <v>47</v>
      </c>
      <c r="J5" s="71">
        <v>66.8</v>
      </c>
      <c r="K5" s="71">
        <v>22.5</v>
      </c>
      <c r="L5" s="33">
        <v>27</v>
      </c>
      <c r="M5" s="72">
        <v>73.3</v>
      </c>
      <c r="N5" s="33">
        <v>0.68</v>
      </c>
      <c r="O5" s="24">
        <v>3243.57</v>
      </c>
      <c r="P5" s="24">
        <v>26143</v>
      </c>
    </row>
    <row r="6" spans="1:17" x14ac:dyDescent="0.2">
      <c r="A6" s="4" t="s">
        <v>105</v>
      </c>
      <c r="B6" s="21" t="s">
        <v>234</v>
      </c>
      <c r="C6" s="21" t="s">
        <v>178</v>
      </c>
      <c r="D6" s="64">
        <v>8.14</v>
      </c>
      <c r="E6" s="70" t="s">
        <v>113</v>
      </c>
      <c r="F6" s="68">
        <v>0.63</v>
      </c>
      <c r="G6" s="46">
        <v>54.3</v>
      </c>
      <c r="H6" s="71">
        <v>9.0399999999999991</v>
      </c>
      <c r="I6" s="71">
        <v>48.8</v>
      </c>
      <c r="J6" s="71">
        <v>68.2</v>
      </c>
      <c r="K6" s="71">
        <v>19</v>
      </c>
      <c r="L6" s="33">
        <v>28</v>
      </c>
      <c r="M6" s="72">
        <v>73</v>
      </c>
      <c r="N6" s="33">
        <v>0.67</v>
      </c>
      <c r="O6" s="24">
        <v>3183.29</v>
      </c>
      <c r="P6" s="24">
        <v>25763</v>
      </c>
    </row>
    <row r="7" spans="1:17" x14ac:dyDescent="0.2">
      <c r="A7" s="4" t="s">
        <v>105</v>
      </c>
      <c r="B7" s="21" t="s">
        <v>185</v>
      </c>
      <c r="C7" s="21" t="s">
        <v>175</v>
      </c>
      <c r="D7" s="64">
        <v>7.97</v>
      </c>
      <c r="E7" s="70" t="s">
        <v>113</v>
      </c>
      <c r="F7" s="68">
        <v>0.63</v>
      </c>
      <c r="G7" s="46">
        <v>52</v>
      </c>
      <c r="H7" s="71">
        <v>8.5399999999999991</v>
      </c>
      <c r="I7" s="71">
        <v>48.1</v>
      </c>
      <c r="J7" s="71">
        <v>64.7</v>
      </c>
      <c r="K7" s="71">
        <v>23.1</v>
      </c>
      <c r="L7" s="33">
        <v>27.7</v>
      </c>
      <c r="M7" s="72">
        <v>72</v>
      </c>
      <c r="N7" s="33">
        <v>0.67</v>
      </c>
      <c r="O7" s="24">
        <v>3159.77</v>
      </c>
      <c r="P7" s="24">
        <v>24443</v>
      </c>
    </row>
    <row r="8" spans="1:17" x14ac:dyDescent="0.2">
      <c r="A8" s="4" t="s">
        <v>105</v>
      </c>
      <c r="B8" s="21" t="s">
        <v>233</v>
      </c>
      <c r="C8" s="21" t="s">
        <v>175</v>
      </c>
      <c r="D8" s="64">
        <v>7.9</v>
      </c>
      <c r="E8" s="70" t="s">
        <v>113</v>
      </c>
      <c r="F8" s="68">
        <v>0.63</v>
      </c>
      <c r="G8" s="46">
        <v>55.6</v>
      </c>
      <c r="H8" s="71">
        <v>8.6300000000000008</v>
      </c>
      <c r="I8" s="71">
        <v>50.3</v>
      </c>
      <c r="J8" s="71">
        <v>64.7</v>
      </c>
      <c r="K8" s="71">
        <v>18.5</v>
      </c>
      <c r="L8" s="33">
        <v>28.7</v>
      </c>
      <c r="M8" s="72">
        <v>70</v>
      </c>
      <c r="N8" s="33">
        <v>0.64</v>
      </c>
      <c r="O8" s="24">
        <v>2984.38</v>
      </c>
      <c r="P8" s="24">
        <v>23708</v>
      </c>
    </row>
    <row r="9" spans="1:17" s="18" customFormat="1" x14ac:dyDescent="0.2">
      <c r="A9" s="124"/>
      <c r="B9" s="120" t="s">
        <v>82</v>
      </c>
      <c r="C9" s="120"/>
      <c r="D9" s="183">
        <f>AVERAGE(D4:D8)</f>
        <v>8.1959999999999997</v>
      </c>
      <c r="E9" s="127" t="s">
        <v>113</v>
      </c>
      <c r="F9" s="175">
        <v>0.63</v>
      </c>
      <c r="G9" s="175"/>
      <c r="H9" s="125">
        <f>AVERAGE(H4:H8)</f>
        <v>8.7679999999999989</v>
      </c>
      <c r="I9" s="125">
        <f t="shared" ref="I9:P9" si="0">AVERAGE(I4:I8)</f>
        <v>48.319999999999993</v>
      </c>
      <c r="J9" s="125">
        <f t="shared" si="0"/>
        <v>65.559999999999988</v>
      </c>
      <c r="K9" s="125">
        <f t="shared" si="0"/>
        <v>20.860000000000003</v>
      </c>
      <c r="L9" s="125">
        <f>AVERAGE(L4:L8)</f>
        <v>27.78</v>
      </c>
      <c r="M9" s="125">
        <f t="shared" si="0"/>
        <v>71.7</v>
      </c>
      <c r="N9" s="125">
        <f t="shared" si="0"/>
        <v>0.66200000000000003</v>
      </c>
      <c r="O9" s="126">
        <f t="shared" si="0"/>
        <v>3121.6520000000005</v>
      </c>
      <c r="P9" s="126">
        <f t="shared" si="0"/>
        <v>25208.6</v>
      </c>
    </row>
    <row r="10" spans="1:17" s="18" customFormat="1" ht="14.25" x14ac:dyDescent="0.25">
      <c r="A10" s="124"/>
      <c r="B10" s="87" t="s">
        <v>158</v>
      </c>
      <c r="C10" s="87"/>
      <c r="D10" s="84"/>
      <c r="E10" s="84" t="s">
        <v>120</v>
      </c>
      <c r="F10" s="84"/>
      <c r="G10" s="129"/>
      <c r="H10" s="125" t="s">
        <v>120</v>
      </c>
      <c r="I10" s="125" t="s">
        <v>120</v>
      </c>
      <c r="J10" s="125" t="s">
        <v>120</v>
      </c>
      <c r="K10" s="125" t="s">
        <v>120</v>
      </c>
      <c r="L10" s="125" t="s">
        <v>120</v>
      </c>
      <c r="M10" s="125" t="s">
        <v>120</v>
      </c>
      <c r="N10" s="125" t="s">
        <v>120</v>
      </c>
      <c r="O10" s="125" t="s">
        <v>120</v>
      </c>
      <c r="P10" s="125" t="s">
        <v>120</v>
      </c>
    </row>
    <row r="11" spans="1:17" s="18" customFormat="1" ht="13.5" thickBot="1" x14ac:dyDescent="0.25">
      <c r="A11" s="114"/>
      <c r="B11" s="89" t="s">
        <v>196</v>
      </c>
      <c r="C11" s="89"/>
      <c r="D11" s="135"/>
      <c r="E11" s="135">
        <v>4</v>
      </c>
      <c r="F11" s="135"/>
      <c r="G11" s="135"/>
      <c r="H11" s="213">
        <v>3</v>
      </c>
      <c r="I11" s="213">
        <v>3</v>
      </c>
      <c r="J11" s="213">
        <v>3</v>
      </c>
      <c r="K11" s="213">
        <v>3</v>
      </c>
      <c r="L11" s="213">
        <v>3</v>
      </c>
      <c r="M11" s="213">
        <v>3</v>
      </c>
      <c r="N11" s="213">
        <v>3</v>
      </c>
      <c r="O11" s="213">
        <v>3</v>
      </c>
      <c r="P11" s="213">
        <v>2</v>
      </c>
    </row>
    <row r="12" spans="1:17" s="18" customFormat="1" ht="11.25" x14ac:dyDescent="0.2">
      <c r="A12" s="123"/>
      <c r="B12" s="123"/>
      <c r="C12" s="123"/>
      <c r="D12" s="123"/>
      <c r="E12" s="123"/>
      <c r="F12" s="123"/>
      <c r="G12" s="123"/>
      <c r="H12" s="123"/>
      <c r="I12" s="123"/>
      <c r="J12" s="123"/>
      <c r="K12" s="123"/>
      <c r="L12" s="123"/>
      <c r="M12" s="123"/>
      <c r="N12" s="123"/>
      <c r="O12" s="100"/>
      <c r="P12" s="100"/>
      <c r="Q12" s="111"/>
    </row>
    <row r="13" spans="1:17" x14ac:dyDescent="0.2">
      <c r="A13" s="99"/>
      <c r="B13" s="96"/>
      <c r="C13" s="96"/>
      <c r="D13" s="94"/>
      <c r="E13" s="94"/>
      <c r="F13" s="94"/>
      <c r="G13" s="94"/>
      <c r="H13" s="101"/>
      <c r="I13" s="101"/>
      <c r="J13" s="101"/>
      <c r="K13" s="101"/>
      <c r="L13" s="101"/>
      <c r="M13" s="101"/>
      <c r="N13" s="102"/>
      <c r="O13" s="100"/>
      <c r="P13" s="100"/>
      <c r="Q13" s="112"/>
    </row>
    <row r="14" spans="1:17" x14ac:dyDescent="0.2">
      <c r="A14" s="103"/>
      <c r="B14" s="94"/>
      <c r="C14" s="94"/>
      <c r="D14" s="95"/>
      <c r="E14" s="95"/>
      <c r="F14" s="95"/>
      <c r="G14" s="95"/>
      <c r="H14" s="95"/>
      <c r="I14" s="95"/>
      <c r="J14" s="95"/>
      <c r="K14" s="95"/>
      <c r="L14" s="95"/>
      <c r="M14" s="94"/>
      <c r="N14" s="94"/>
      <c r="O14" s="94"/>
      <c r="P14" s="94"/>
      <c r="Q14" s="112"/>
    </row>
    <row r="15" spans="1:17" x14ac:dyDescent="0.2">
      <c r="A15" s="96"/>
      <c r="B15" s="94"/>
      <c r="C15" s="94"/>
      <c r="D15" s="95"/>
      <c r="E15" s="95"/>
      <c r="F15" s="95"/>
      <c r="G15" s="95"/>
      <c r="H15" s="95"/>
      <c r="I15" s="95"/>
      <c r="J15" s="95"/>
      <c r="K15" s="95"/>
      <c r="L15" s="95"/>
      <c r="M15" s="94"/>
      <c r="N15" s="94"/>
      <c r="O15" s="94"/>
      <c r="P15" s="94"/>
      <c r="Q15" s="112"/>
    </row>
    <row r="16" spans="1:17" x14ac:dyDescent="0.2">
      <c r="A16" s="103"/>
      <c r="B16" s="94"/>
      <c r="C16" s="94"/>
      <c r="D16" s="95"/>
      <c r="E16" s="95"/>
      <c r="F16" s="95"/>
      <c r="G16" s="95"/>
      <c r="H16" s="95"/>
      <c r="I16" s="95"/>
      <c r="J16" s="95"/>
      <c r="K16" s="95"/>
      <c r="L16" s="95"/>
      <c r="M16" s="94"/>
      <c r="N16" s="94"/>
      <c r="O16" s="94"/>
      <c r="P16" s="94"/>
      <c r="Q16" s="112"/>
    </row>
    <row r="17" spans="1:17" x14ac:dyDescent="0.2">
      <c r="A17" s="103"/>
      <c r="B17" s="94"/>
      <c r="C17" s="94"/>
      <c r="D17" s="95"/>
      <c r="E17" s="95"/>
      <c r="F17" s="95"/>
      <c r="G17" s="95"/>
      <c r="H17" s="95"/>
      <c r="I17" s="95"/>
      <c r="J17" s="95"/>
      <c r="K17" s="95"/>
      <c r="L17" s="95"/>
      <c r="M17" s="94"/>
      <c r="N17" s="94"/>
      <c r="O17" s="94"/>
      <c r="P17" s="94"/>
      <c r="Q17" s="112"/>
    </row>
    <row r="18" spans="1:17" x14ac:dyDescent="0.2">
      <c r="A18" s="96"/>
      <c r="B18" s="94"/>
      <c r="C18" s="94"/>
      <c r="D18" s="95"/>
      <c r="E18" s="95"/>
      <c r="F18" s="95"/>
      <c r="G18" s="95"/>
      <c r="H18" s="95"/>
      <c r="I18" s="95"/>
      <c r="J18" s="95"/>
      <c r="K18" s="95"/>
      <c r="L18" s="95"/>
      <c r="M18" s="94"/>
      <c r="N18" s="94"/>
      <c r="O18" s="94"/>
      <c r="P18" s="94"/>
      <c r="Q18" s="112"/>
    </row>
    <row r="19" spans="1:17" x14ac:dyDescent="0.2">
      <c r="A19" s="16"/>
      <c r="Q19" s="112"/>
    </row>
    <row r="20" spans="1:17" x14ac:dyDescent="0.2">
      <c r="B20" s="18"/>
      <c r="C20" s="18"/>
      <c r="H20" s="4"/>
      <c r="I20" s="4"/>
      <c r="J20" s="13"/>
      <c r="K20" s="4"/>
      <c r="L20" s="4"/>
      <c r="N20" s="25"/>
    </row>
    <row r="21" spans="1:17" x14ac:dyDescent="0.2">
      <c r="B21" s="13"/>
      <c r="C21" s="13"/>
      <c r="J21" s="18"/>
    </row>
    <row r="22" spans="1:17" x14ac:dyDescent="0.2">
      <c r="B22" s="18"/>
      <c r="C22" s="18"/>
      <c r="J22" s="13"/>
    </row>
    <row r="23" spans="1:17" x14ac:dyDescent="0.2">
      <c r="B23" s="13"/>
      <c r="C23" s="13"/>
      <c r="J23" s="13"/>
    </row>
    <row r="24" spans="1:17" x14ac:dyDescent="0.2">
      <c r="B24" s="13"/>
      <c r="C24" s="13"/>
      <c r="J24" s="18"/>
    </row>
    <row r="25" spans="1:17" x14ac:dyDescent="0.2">
      <c r="B25" s="18"/>
      <c r="C25" s="18"/>
      <c r="J25" s="16"/>
    </row>
    <row r="26" spans="1:17" x14ac:dyDescent="0.2">
      <c r="B26" s="16"/>
      <c r="C26" s="16"/>
    </row>
    <row r="27" spans="1:17" x14ac:dyDescent="0.2">
      <c r="M27" s="4" t="s">
        <v>222</v>
      </c>
    </row>
  </sheetData>
  <mergeCells count="1">
    <mergeCell ref="A1:P1"/>
  </mergeCells>
  <phoneticPr fontId="2" type="noConversion"/>
  <pageMargins left="0.5" right="0" top="0.5" bottom="0.5" header="0.5" footer="0.5"/>
  <pageSetup scale="89" orientation="landscape" r:id="rId1"/>
  <headerFooter alignWithMargins="0"/>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F34" sqref="F34"/>
    </sheetView>
  </sheetViews>
  <sheetFormatPr defaultColWidth="9.140625" defaultRowHeight="12.75" x14ac:dyDescent="0.2"/>
  <cols>
    <col min="1" max="1" width="24.7109375" style="12" customWidth="1"/>
    <col min="2" max="2" width="7.42578125" style="11" customWidth="1"/>
    <col min="3" max="3" width="10.42578125" style="11" customWidth="1"/>
    <col min="4" max="4" width="12" style="11" customWidth="1"/>
    <col min="5" max="5" width="12.28515625" style="11" customWidth="1"/>
    <col min="6" max="6" width="9.85546875" style="11" customWidth="1"/>
    <col min="7" max="7" width="14.7109375" style="11" customWidth="1"/>
    <col min="8" max="8" width="35.85546875" style="12" customWidth="1"/>
    <col min="9" max="9" width="35.85546875" style="10" customWidth="1"/>
    <col min="10" max="16384" width="9.140625" style="10"/>
  </cols>
  <sheetData>
    <row r="1" spans="1:8" ht="15" thickBot="1" x14ac:dyDescent="0.25">
      <c r="A1" s="42" t="s">
        <v>169</v>
      </c>
      <c r="B1" s="41"/>
      <c r="C1" s="41"/>
      <c r="D1" s="41"/>
      <c r="E1" s="41"/>
      <c r="F1" s="41"/>
      <c r="G1" s="41"/>
      <c r="H1" s="41"/>
    </row>
    <row r="2" spans="1:8" s="115" customFormat="1" ht="25.5" x14ac:dyDescent="0.2">
      <c r="A2" s="211" t="s">
        <v>118</v>
      </c>
      <c r="B2" s="212" t="s">
        <v>161</v>
      </c>
      <c r="C2" s="212" t="s">
        <v>5</v>
      </c>
      <c r="D2" s="212" t="s">
        <v>116</v>
      </c>
      <c r="E2" s="212" t="s">
        <v>117</v>
      </c>
      <c r="F2" s="212" t="s">
        <v>162</v>
      </c>
      <c r="G2" s="212" t="s">
        <v>163</v>
      </c>
      <c r="H2" s="212" t="s">
        <v>19</v>
      </c>
    </row>
    <row r="3" spans="1:8" x14ac:dyDescent="0.2">
      <c r="A3" s="30" t="s">
        <v>183</v>
      </c>
      <c r="B3" s="31" t="s">
        <v>20</v>
      </c>
      <c r="C3" s="31">
        <v>118</v>
      </c>
      <c r="D3" s="31" t="s">
        <v>29</v>
      </c>
      <c r="E3" s="31" t="s">
        <v>40</v>
      </c>
      <c r="F3" s="31" t="s">
        <v>73</v>
      </c>
      <c r="G3" s="31" t="s">
        <v>21</v>
      </c>
      <c r="H3" s="32" t="s">
        <v>74</v>
      </c>
    </row>
    <row r="4" spans="1:8" x14ac:dyDescent="0.2">
      <c r="A4" s="30" t="s">
        <v>241</v>
      </c>
      <c r="B4" s="31"/>
      <c r="C4" s="31">
        <v>116</v>
      </c>
      <c r="D4" s="32" t="s">
        <v>75</v>
      </c>
      <c r="E4" s="32" t="s">
        <v>42</v>
      </c>
      <c r="F4" s="32" t="s">
        <v>20</v>
      </c>
      <c r="G4" s="31" t="s">
        <v>21</v>
      </c>
      <c r="H4" s="31" t="s">
        <v>30</v>
      </c>
    </row>
    <row r="5" spans="1:8" x14ac:dyDescent="0.2">
      <c r="A5" s="30" t="s">
        <v>180</v>
      </c>
      <c r="B5" s="31"/>
      <c r="C5" s="31">
        <v>119</v>
      </c>
      <c r="D5" s="31" t="s">
        <v>75</v>
      </c>
      <c r="E5" s="31" t="s">
        <v>42</v>
      </c>
      <c r="F5" s="31" t="s">
        <v>20</v>
      </c>
      <c r="G5" s="31" t="s">
        <v>21</v>
      </c>
      <c r="H5" s="31" t="s">
        <v>30</v>
      </c>
    </row>
    <row r="6" spans="1:8" x14ac:dyDescent="0.2">
      <c r="A6" s="30" t="s">
        <v>187</v>
      </c>
      <c r="B6" s="31" t="s">
        <v>20</v>
      </c>
      <c r="C6" s="31">
        <v>117</v>
      </c>
      <c r="D6" s="31" t="s">
        <v>76</v>
      </c>
      <c r="E6" s="31" t="s">
        <v>39</v>
      </c>
      <c r="F6" s="31" t="s">
        <v>73</v>
      </c>
      <c r="G6" s="31" t="s">
        <v>21</v>
      </c>
      <c r="H6" s="31" t="s">
        <v>77</v>
      </c>
    </row>
    <row r="7" spans="1:8" x14ac:dyDescent="0.2">
      <c r="A7" s="30" t="s">
        <v>190</v>
      </c>
      <c r="B7" s="31"/>
      <c r="C7" s="31">
        <v>113</v>
      </c>
      <c r="D7" s="31" t="s">
        <v>76</v>
      </c>
      <c r="E7" s="31" t="s">
        <v>39</v>
      </c>
      <c r="F7" s="31" t="s">
        <v>73</v>
      </c>
      <c r="G7" s="31" t="s">
        <v>21</v>
      </c>
      <c r="H7" s="31" t="s">
        <v>77</v>
      </c>
    </row>
    <row r="8" spans="1:8" x14ac:dyDescent="0.2">
      <c r="A8" s="30" t="s">
        <v>242</v>
      </c>
      <c r="B8" s="31"/>
      <c r="C8" s="31">
        <v>116</v>
      </c>
      <c r="D8" s="31" t="s">
        <v>76</v>
      </c>
      <c r="E8" s="31" t="s">
        <v>39</v>
      </c>
      <c r="F8" s="31" t="s">
        <v>73</v>
      </c>
      <c r="G8" s="31" t="s">
        <v>21</v>
      </c>
      <c r="H8" s="31" t="s">
        <v>77</v>
      </c>
    </row>
    <row r="9" spans="1:8" x14ac:dyDescent="0.2">
      <c r="A9" s="30" t="s">
        <v>243</v>
      </c>
      <c r="B9" s="31"/>
      <c r="C9" s="31">
        <v>118</v>
      </c>
      <c r="D9" s="31" t="s">
        <v>76</v>
      </c>
      <c r="E9" s="31" t="s">
        <v>78</v>
      </c>
      <c r="F9" s="31" t="s">
        <v>73</v>
      </c>
      <c r="G9" s="31" t="s">
        <v>21</v>
      </c>
      <c r="H9" s="31" t="s">
        <v>79</v>
      </c>
    </row>
    <row r="10" spans="1:8" x14ac:dyDescent="0.2">
      <c r="A10" s="30" t="s">
        <v>244</v>
      </c>
      <c r="B10" s="31"/>
      <c r="C10" s="31">
        <v>115</v>
      </c>
      <c r="D10" s="31" t="s">
        <v>76</v>
      </c>
      <c r="E10" s="31" t="s">
        <v>78</v>
      </c>
      <c r="F10" s="31" t="s">
        <v>73</v>
      </c>
      <c r="G10" s="31" t="s">
        <v>21</v>
      </c>
      <c r="H10" s="31" t="s">
        <v>79</v>
      </c>
    </row>
    <row r="11" spans="1:8" x14ac:dyDescent="0.2">
      <c r="A11" s="30" t="s">
        <v>189</v>
      </c>
      <c r="B11" s="31" t="s">
        <v>20</v>
      </c>
      <c r="C11" s="31">
        <v>113</v>
      </c>
      <c r="D11" s="31" t="s">
        <v>31</v>
      </c>
      <c r="E11" s="31" t="s">
        <v>32</v>
      </c>
      <c r="F11" s="31" t="s">
        <v>73</v>
      </c>
      <c r="G11" s="31" t="s">
        <v>21</v>
      </c>
      <c r="H11" s="31" t="s">
        <v>80</v>
      </c>
    </row>
    <row r="12" spans="1:8" x14ac:dyDescent="0.2">
      <c r="A12" s="30" t="s">
        <v>245</v>
      </c>
      <c r="B12" s="31" t="s">
        <v>20</v>
      </c>
      <c r="C12" s="31">
        <v>115</v>
      </c>
      <c r="D12" s="32" t="s">
        <v>31</v>
      </c>
      <c r="E12" s="32" t="s">
        <v>32</v>
      </c>
      <c r="F12" s="32" t="s">
        <v>73</v>
      </c>
      <c r="G12" s="31" t="s">
        <v>21</v>
      </c>
      <c r="H12" s="31" t="s">
        <v>80</v>
      </c>
    </row>
    <row r="13" spans="1:8" x14ac:dyDescent="0.2">
      <c r="A13" s="30" t="s">
        <v>246</v>
      </c>
      <c r="B13" s="31"/>
      <c r="C13" s="31">
        <v>118</v>
      </c>
      <c r="D13" s="31" t="s">
        <v>81</v>
      </c>
      <c r="E13" s="31" t="s">
        <v>32</v>
      </c>
      <c r="F13" s="31" t="s">
        <v>73</v>
      </c>
      <c r="G13" s="31" t="s">
        <v>21</v>
      </c>
      <c r="H13" s="31" t="s">
        <v>80</v>
      </c>
    </row>
    <row r="14" spans="1:8" x14ac:dyDescent="0.2">
      <c r="A14" s="17"/>
    </row>
    <row r="15" spans="1:8" s="9" customFormat="1" x14ac:dyDescent="0.2">
      <c r="A15" s="16"/>
      <c r="B15" s="7"/>
      <c r="C15" s="7"/>
      <c r="D15" s="7"/>
      <c r="E15" s="7"/>
      <c r="F15" s="7"/>
      <c r="G15" s="7"/>
      <c r="H15" s="23"/>
    </row>
    <row r="16" spans="1:8" x14ac:dyDescent="0.2">
      <c r="A16" s="6"/>
    </row>
    <row r="17" spans="1:8" x14ac:dyDescent="0.2">
      <c r="A17" s="6"/>
    </row>
    <row r="18" spans="1:8" x14ac:dyDescent="0.2">
      <c r="A18" s="6"/>
    </row>
    <row r="19" spans="1:8" x14ac:dyDescent="0.2">
      <c r="A19" s="6"/>
    </row>
    <row r="20" spans="1:8" x14ac:dyDescent="0.2">
      <c r="A20" s="6"/>
    </row>
    <row r="21" spans="1:8" x14ac:dyDescent="0.2">
      <c r="A21" s="6"/>
    </row>
    <row r="22" spans="1:8" x14ac:dyDescent="0.2">
      <c r="A22" s="6"/>
    </row>
    <row r="23" spans="1:8" x14ac:dyDescent="0.2">
      <c r="A23" s="6"/>
      <c r="B23" s="6"/>
      <c r="H23" s="6"/>
    </row>
    <row r="24" spans="1:8" x14ac:dyDescent="0.2">
      <c r="A24" s="15"/>
      <c r="B24" s="15"/>
      <c r="H24" s="15"/>
    </row>
    <row r="25" spans="1:8" x14ac:dyDescent="0.2">
      <c r="A25" s="15"/>
      <c r="B25" s="15"/>
      <c r="H25" s="15"/>
    </row>
    <row r="26" spans="1:8" x14ac:dyDescent="0.2">
      <c r="A26" s="15"/>
      <c r="B26" s="15"/>
    </row>
    <row r="28" spans="1:8" x14ac:dyDescent="0.2">
      <c r="A28" s="6"/>
      <c r="B28" s="6"/>
      <c r="H28" s="19"/>
    </row>
    <row r="29" spans="1:8" x14ac:dyDescent="0.2">
      <c r="A29" s="15"/>
      <c r="B29" s="15"/>
      <c r="H29" s="15"/>
    </row>
    <row r="30" spans="1:8" x14ac:dyDescent="0.2">
      <c r="A30" s="15"/>
      <c r="B30" s="15"/>
      <c r="H30" s="15"/>
    </row>
    <row r="31" spans="1:8" x14ac:dyDescent="0.2">
      <c r="A31" s="6"/>
      <c r="B31" s="6"/>
    </row>
    <row r="40" spans="1:8" x14ac:dyDescent="0.2">
      <c r="A40" s="6"/>
      <c r="B40" s="10"/>
      <c r="C40" s="10"/>
      <c r="D40" s="10"/>
      <c r="E40" s="10"/>
      <c r="F40" s="10"/>
      <c r="G40" s="10"/>
      <c r="H40" s="10"/>
    </row>
  </sheetData>
  <phoneticPr fontId="5" type="noConversion"/>
  <pageMargins left="0.5" right="0.5" top="0.5" bottom="0.5" header="0.5" footer="0"/>
  <pageSetup scale="90" fitToHeight="0" orientation="landscape" r:id="rId1"/>
  <headerFooter alignWithMargins="0"/>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G10" sqref="G10"/>
    </sheetView>
  </sheetViews>
  <sheetFormatPr defaultColWidth="9.140625" defaultRowHeight="12.75" x14ac:dyDescent="0.2"/>
  <cols>
    <col min="1" max="1" width="14.7109375" style="4" customWidth="1"/>
    <col min="2" max="2" width="56.5703125" style="4" customWidth="1"/>
    <col min="3" max="3" width="52.140625" style="43" customWidth="1"/>
    <col min="4" max="16384" width="9.140625" style="4"/>
  </cols>
  <sheetData>
    <row r="1" spans="1:5" s="44" customFormat="1" ht="13.5" thickBot="1" x14ac:dyDescent="0.25">
      <c r="A1" s="145" t="s">
        <v>170</v>
      </c>
      <c r="B1" s="146"/>
      <c r="C1" s="146"/>
    </row>
    <row r="2" spans="1:5" s="45" customFormat="1" ht="13.5" thickBot="1" x14ac:dyDescent="0.25">
      <c r="A2" s="197" t="s">
        <v>35</v>
      </c>
      <c r="B2" s="197" t="s">
        <v>36</v>
      </c>
      <c r="C2" s="198" t="s">
        <v>37</v>
      </c>
    </row>
    <row r="3" spans="1:5" ht="13.5" hidden="1" thickBot="1" x14ac:dyDescent="0.25">
      <c r="A3" s="209" t="s">
        <v>131</v>
      </c>
      <c r="B3" s="209" t="s">
        <v>138</v>
      </c>
      <c r="C3" s="210" t="s">
        <v>139</v>
      </c>
    </row>
    <row r="4" spans="1:5" x14ac:dyDescent="0.2">
      <c r="A4" s="199" t="s">
        <v>41</v>
      </c>
      <c r="B4" s="199" t="s">
        <v>47</v>
      </c>
      <c r="C4" s="200" t="s">
        <v>65</v>
      </c>
    </row>
    <row r="5" spans="1:5" x14ac:dyDescent="0.2">
      <c r="A5" s="195" t="s">
        <v>75</v>
      </c>
      <c r="B5" s="205" t="s">
        <v>99</v>
      </c>
      <c r="C5" s="196" t="s">
        <v>100</v>
      </c>
    </row>
    <row r="6" spans="1:5" x14ac:dyDescent="0.2">
      <c r="A6" s="201" t="s">
        <v>38</v>
      </c>
      <c r="B6" s="206" t="s">
        <v>46</v>
      </c>
      <c r="C6" s="202" t="s">
        <v>64</v>
      </c>
    </row>
    <row r="7" spans="1:5" x14ac:dyDescent="0.2">
      <c r="A7" s="195" t="s">
        <v>48</v>
      </c>
      <c r="B7" s="195" t="s">
        <v>49</v>
      </c>
      <c r="C7" s="196" t="s">
        <v>66</v>
      </c>
      <c r="E7" s="4" t="s">
        <v>222</v>
      </c>
    </row>
    <row r="8" spans="1:5" ht="51" x14ac:dyDescent="0.2">
      <c r="A8" s="193" t="s">
        <v>39</v>
      </c>
      <c r="B8" s="193" t="s">
        <v>50</v>
      </c>
      <c r="C8" s="194" t="s">
        <v>67</v>
      </c>
    </row>
    <row r="9" spans="1:5" ht="38.25" x14ac:dyDescent="0.2">
      <c r="A9" s="195" t="s">
        <v>24</v>
      </c>
      <c r="B9" s="195" t="s">
        <v>44</v>
      </c>
      <c r="C9" s="196" t="s">
        <v>68</v>
      </c>
    </row>
    <row r="10" spans="1:5" ht="102" x14ac:dyDescent="0.2">
      <c r="A10" s="201" t="s">
        <v>23</v>
      </c>
      <c r="B10" s="201" t="s">
        <v>63</v>
      </c>
      <c r="C10" s="202" t="s">
        <v>69</v>
      </c>
    </row>
    <row r="11" spans="1:5" s="50" customFormat="1" ht="63.75" x14ac:dyDescent="0.2">
      <c r="A11" s="195" t="s">
        <v>40</v>
      </c>
      <c r="B11" s="195" t="s">
        <v>52</v>
      </c>
      <c r="C11" s="196" t="s">
        <v>70</v>
      </c>
    </row>
    <row r="12" spans="1:5" s="44" customFormat="1" ht="114.75" x14ac:dyDescent="0.2">
      <c r="A12" s="203" t="s">
        <v>78</v>
      </c>
      <c r="B12" s="203" t="s">
        <v>97</v>
      </c>
      <c r="C12" s="204" t="s">
        <v>98</v>
      </c>
    </row>
    <row r="13" spans="1:5" ht="51" x14ac:dyDescent="0.2">
      <c r="A13" s="195" t="s">
        <v>42</v>
      </c>
      <c r="B13" s="195" t="s">
        <v>51</v>
      </c>
      <c r="C13" s="196" t="s">
        <v>71</v>
      </c>
    </row>
    <row r="14" spans="1:5" ht="38.25" x14ac:dyDescent="0.2">
      <c r="A14" s="201" t="s">
        <v>43</v>
      </c>
      <c r="B14" s="201" t="s">
        <v>45</v>
      </c>
      <c r="C14" s="202" t="s">
        <v>72</v>
      </c>
    </row>
    <row r="15" spans="1:5" x14ac:dyDescent="0.2">
      <c r="A15" s="207" t="s">
        <v>114</v>
      </c>
      <c r="B15" s="207" t="s">
        <v>115</v>
      </c>
      <c r="C15" s="208"/>
    </row>
  </sheetData>
  <mergeCells count="1">
    <mergeCell ref="A1:C1"/>
  </mergeCells>
  <pageMargins left="0.5" right="0.5" top="0.5" bottom="0.5" header="0.3" footer="0.3"/>
  <pageSetup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workbookViewId="0">
      <selection activeCell="C18" sqref="C18"/>
    </sheetView>
  </sheetViews>
  <sheetFormatPr defaultColWidth="9.140625" defaultRowHeight="12.75" x14ac:dyDescent="0.2"/>
  <cols>
    <col min="1" max="1" width="24.28515625" style="27" customWidth="1"/>
    <col min="2" max="2" width="20.140625" style="27" customWidth="1"/>
    <col min="3" max="3" width="15" style="27" customWidth="1"/>
    <col min="4" max="4" width="31" style="27" customWidth="1"/>
    <col min="5" max="5" width="24.42578125" style="27" customWidth="1"/>
    <col min="6" max="16384" width="9.140625" style="27"/>
  </cols>
  <sheetData>
    <row r="1" spans="1:5" s="26" customFormat="1" ht="13.5" thickBot="1" x14ac:dyDescent="0.25">
      <c r="A1" s="147" t="s">
        <v>171</v>
      </c>
      <c r="B1" s="148"/>
      <c r="C1" s="148"/>
      <c r="D1" s="148"/>
      <c r="E1" s="148"/>
    </row>
    <row r="2" spans="1:5" x14ac:dyDescent="0.2">
      <c r="A2" s="63" t="s">
        <v>9</v>
      </c>
      <c r="B2" s="63" t="s">
        <v>10</v>
      </c>
      <c r="C2" s="63" t="s">
        <v>11</v>
      </c>
      <c r="D2" s="63" t="s">
        <v>12</v>
      </c>
      <c r="E2" s="63" t="s">
        <v>13</v>
      </c>
    </row>
    <row r="3" spans="1:5" x14ac:dyDescent="0.2">
      <c r="A3" s="29" t="s">
        <v>14</v>
      </c>
      <c r="B3" s="29" t="s">
        <v>17</v>
      </c>
      <c r="C3" s="29" t="s">
        <v>15</v>
      </c>
      <c r="D3" s="39" t="s">
        <v>25</v>
      </c>
      <c r="E3" s="39" t="s">
        <v>26</v>
      </c>
    </row>
    <row r="4" spans="1:5" x14ac:dyDescent="0.2">
      <c r="A4" s="28" t="s">
        <v>22</v>
      </c>
      <c r="B4" s="29" t="s">
        <v>57</v>
      </c>
      <c r="C4" s="29" t="s">
        <v>58</v>
      </c>
      <c r="D4" s="39" t="s">
        <v>59</v>
      </c>
      <c r="E4" s="39" t="s">
        <v>61</v>
      </c>
    </row>
    <row r="5" spans="1:5" x14ac:dyDescent="0.2">
      <c r="A5" s="29" t="s">
        <v>84</v>
      </c>
      <c r="B5" s="29" t="s">
        <v>85</v>
      </c>
      <c r="C5" s="29" t="s">
        <v>86</v>
      </c>
      <c r="D5" s="39" t="s">
        <v>87</v>
      </c>
      <c r="E5" s="39" t="s">
        <v>88</v>
      </c>
    </row>
    <row r="6" spans="1:5" x14ac:dyDescent="0.2">
      <c r="A6" s="28" t="s">
        <v>89</v>
      </c>
      <c r="B6" s="28" t="s">
        <v>90</v>
      </c>
      <c r="C6" s="28" t="s">
        <v>91</v>
      </c>
      <c r="D6" s="38" t="s">
        <v>92</v>
      </c>
      <c r="E6" s="38" t="s">
        <v>93</v>
      </c>
    </row>
    <row r="7" spans="1:5" x14ac:dyDescent="0.2">
      <c r="A7" s="116" t="s">
        <v>60</v>
      </c>
      <c r="B7" s="116" t="s">
        <v>94</v>
      </c>
      <c r="C7" s="116" t="s">
        <v>95</v>
      </c>
      <c r="D7" s="117" t="s">
        <v>96</v>
      </c>
      <c r="E7" s="117" t="s">
        <v>18</v>
      </c>
    </row>
  </sheetData>
  <mergeCells count="1">
    <mergeCell ref="A1:E1"/>
  </mergeCells>
  <phoneticPr fontId="8" type="noConversion"/>
  <hyperlinks>
    <hyperlink ref="D3" r:id="rId1"/>
    <hyperlink ref="E4" r:id="rId2"/>
    <hyperlink ref="E3" r:id="rId3"/>
    <hyperlink ref="D5" r:id="rId4"/>
    <hyperlink ref="E5" r:id="rId5" display="www.seedcorn.com"/>
    <hyperlink ref="D4" r:id="rId6"/>
    <hyperlink ref="D6" r:id="rId7"/>
    <hyperlink ref="D7" r:id="rId8"/>
    <hyperlink ref="E7" r:id="rId9"/>
    <hyperlink ref="E6" r:id="rId10"/>
  </hyperlinks>
  <pageMargins left="0.5" right="0.5" top="0.5" bottom="0.5" header="0.5" footer="0.5"/>
  <pageSetup fitToHeight="0" orientation="landscape" r:id="rId11"/>
  <headerFooter alignWithMargins="0"/>
  <tableParts count="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G36" sqref="G36"/>
    </sheetView>
  </sheetViews>
  <sheetFormatPr defaultColWidth="9.140625" defaultRowHeight="12.75" x14ac:dyDescent="0.2"/>
  <cols>
    <col min="1" max="1" width="34.140625" style="2" customWidth="1"/>
    <col min="2" max="2" width="11.42578125" style="2" customWidth="1"/>
    <col min="3" max="3" width="11.28515625" style="3" customWidth="1"/>
    <col min="4" max="4" width="9.5703125" style="3" customWidth="1"/>
    <col min="5" max="5" width="11.5703125" style="3" customWidth="1"/>
    <col min="6" max="6" width="26" style="2" customWidth="1"/>
    <col min="7" max="7" width="31.42578125" style="2" customWidth="1"/>
    <col min="8" max="8" width="13.7109375" style="2" customWidth="1"/>
    <col min="9" max="16384" width="9.140625" style="2"/>
  </cols>
  <sheetData>
    <row r="1" spans="1:6" s="51" customFormat="1" ht="27" customHeight="1" thickBot="1" x14ac:dyDescent="0.25">
      <c r="A1" s="137" t="s">
        <v>124</v>
      </c>
      <c r="B1" s="137"/>
      <c r="C1" s="137"/>
      <c r="D1" s="137"/>
      <c r="E1" s="137"/>
      <c r="F1" s="137"/>
    </row>
    <row r="2" spans="1:6" s="77" customFormat="1" ht="25.5" x14ac:dyDescent="0.2">
      <c r="A2" s="214" t="s">
        <v>132</v>
      </c>
      <c r="B2" s="79" t="s">
        <v>3</v>
      </c>
      <c r="C2" s="79" t="s">
        <v>133</v>
      </c>
      <c r="D2" s="79" t="s">
        <v>134</v>
      </c>
      <c r="E2" s="79" t="s">
        <v>135</v>
      </c>
      <c r="F2" s="79" t="s">
        <v>136</v>
      </c>
    </row>
    <row r="3" spans="1:6" x14ac:dyDescent="0.2">
      <c r="A3" s="2" t="s">
        <v>8</v>
      </c>
      <c r="B3" s="57" t="s">
        <v>0</v>
      </c>
      <c r="C3" s="54">
        <v>42858</v>
      </c>
      <c r="D3" s="54">
        <v>42963</v>
      </c>
      <c r="E3" s="74">
        <v>32419</v>
      </c>
      <c r="F3" s="2" t="s">
        <v>151</v>
      </c>
    </row>
    <row r="4" spans="1:6" x14ac:dyDescent="0.2">
      <c r="A4" s="2" t="s">
        <v>28</v>
      </c>
      <c r="B4" s="57" t="s">
        <v>27</v>
      </c>
      <c r="C4" s="54">
        <v>42878</v>
      </c>
      <c r="D4" s="54">
        <v>42977</v>
      </c>
      <c r="E4" s="74">
        <v>33940</v>
      </c>
      <c r="F4" s="2" t="s">
        <v>62</v>
      </c>
    </row>
    <row r="5" spans="1:6" x14ac:dyDescent="0.2">
      <c r="A5" s="2" t="s">
        <v>16</v>
      </c>
      <c r="B5" s="3" t="s">
        <v>7</v>
      </c>
      <c r="C5" s="37">
        <v>42858</v>
      </c>
      <c r="D5" s="54">
        <v>42957</v>
      </c>
      <c r="E5" s="74">
        <v>35015</v>
      </c>
      <c r="F5" s="2" t="s">
        <v>34</v>
      </c>
    </row>
    <row r="6" spans="1:6" x14ac:dyDescent="0.2">
      <c r="A6" s="1" t="s">
        <v>6</v>
      </c>
      <c r="B6" s="52" t="s">
        <v>4</v>
      </c>
      <c r="C6" s="53">
        <v>42857</v>
      </c>
      <c r="D6" s="55">
        <v>42957</v>
      </c>
      <c r="E6" s="76">
        <v>30114</v>
      </c>
      <c r="F6" s="1" t="s">
        <v>33</v>
      </c>
    </row>
    <row r="7" spans="1:6" x14ac:dyDescent="0.2">
      <c r="A7" s="1"/>
      <c r="B7" s="52"/>
      <c r="C7" s="53"/>
      <c r="D7" s="55"/>
      <c r="E7" s="56"/>
      <c r="F7" s="1"/>
    </row>
    <row r="8" spans="1:6" x14ac:dyDescent="0.2">
      <c r="A8" s="1"/>
      <c r="B8" s="52"/>
      <c r="C8" s="53"/>
      <c r="D8" s="55"/>
      <c r="E8" s="56"/>
      <c r="F8" s="1"/>
    </row>
    <row r="9" spans="1:6" x14ac:dyDescent="0.2">
      <c r="A9" s="20"/>
      <c r="D9" s="57"/>
      <c r="E9" s="57"/>
    </row>
    <row r="13" spans="1:6" x14ac:dyDescent="0.2">
      <c r="A13" s="48"/>
      <c r="B13" s="14"/>
    </row>
    <row r="14" spans="1:6" x14ac:dyDescent="0.2">
      <c r="A14" s="4"/>
      <c r="B14" s="4"/>
    </row>
    <row r="15" spans="1:6" x14ac:dyDescent="0.2">
      <c r="A15" s="4"/>
      <c r="B15" s="4"/>
    </row>
    <row r="16" spans="1:6" x14ac:dyDescent="0.2">
      <c r="A16" s="4"/>
      <c r="B16" s="4"/>
    </row>
    <row r="17" spans="1:2" x14ac:dyDescent="0.2">
      <c r="A17" s="4"/>
      <c r="B17" s="4"/>
    </row>
    <row r="18" spans="1:2" x14ac:dyDescent="0.2">
      <c r="A18" s="4"/>
      <c r="B18" s="4"/>
    </row>
    <row r="19" spans="1:2" x14ac:dyDescent="0.2">
      <c r="A19" s="48"/>
      <c r="B19" s="14"/>
    </row>
    <row r="20" spans="1:2" x14ac:dyDescent="0.2">
      <c r="A20" s="14"/>
      <c r="B20" s="14"/>
    </row>
    <row r="21" spans="1:2" x14ac:dyDescent="0.2">
      <c r="A21" s="14"/>
      <c r="B21" s="14"/>
    </row>
    <row r="22" spans="1:2" x14ac:dyDescent="0.2">
      <c r="A22" s="14"/>
      <c r="B22" s="14"/>
    </row>
    <row r="23" spans="1:2" x14ac:dyDescent="0.2">
      <c r="A23" s="4"/>
      <c r="B23" s="14"/>
    </row>
  </sheetData>
  <mergeCells count="1">
    <mergeCell ref="A1:F1"/>
  </mergeCells>
  <phoneticPr fontId="5" type="noConversion"/>
  <pageMargins left="0.5" right="0.5" top="0.5" bottom="0.5" header="0.5" footer="0.5"/>
  <pageSetup scale="96" fitToHeight="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F2" sqref="F2"/>
    </sheetView>
  </sheetViews>
  <sheetFormatPr defaultColWidth="9.140625" defaultRowHeight="12.75" x14ac:dyDescent="0.2"/>
  <cols>
    <col min="1" max="1" width="20.5703125" style="2" customWidth="1"/>
    <col min="2" max="2" width="12.28515625" style="2" customWidth="1"/>
    <col min="3" max="3" width="13.7109375" style="3" customWidth="1"/>
    <col min="4" max="4" width="11.28515625" style="3" customWidth="1"/>
    <col min="5" max="5" width="10" style="3" customWidth="1"/>
    <col min="6" max="6" width="12.28515625" style="2" customWidth="1"/>
    <col min="7" max="7" width="36.5703125" style="2" customWidth="1"/>
    <col min="8" max="8" width="13.7109375" style="2" customWidth="1"/>
    <col min="9" max="16384" width="9.140625" style="2"/>
  </cols>
  <sheetData>
    <row r="1" spans="1:8" x14ac:dyDescent="0.2">
      <c r="A1" s="138" t="s">
        <v>121</v>
      </c>
      <c r="B1" s="138"/>
      <c r="C1" s="138"/>
      <c r="D1" s="138"/>
      <c r="E1" s="138"/>
      <c r="F1" s="138"/>
      <c r="G1" s="138"/>
      <c r="H1" s="138"/>
    </row>
    <row r="2" spans="1:8" s="77" customFormat="1" ht="25.5" x14ac:dyDescent="0.2">
      <c r="A2" s="78" t="s">
        <v>56</v>
      </c>
      <c r="B2" s="79" t="s">
        <v>53</v>
      </c>
      <c r="C2" s="79" t="s">
        <v>125</v>
      </c>
      <c r="D2" s="79" t="s">
        <v>133</v>
      </c>
      <c r="E2" s="79" t="s">
        <v>134</v>
      </c>
      <c r="F2" s="79" t="s">
        <v>135</v>
      </c>
      <c r="G2" s="79" t="s">
        <v>136</v>
      </c>
      <c r="H2" s="79" t="s">
        <v>137</v>
      </c>
    </row>
    <row r="3" spans="1:8" ht="38.25" x14ac:dyDescent="0.2">
      <c r="A3" s="58" t="s">
        <v>172</v>
      </c>
      <c r="B3" s="59" t="s">
        <v>54</v>
      </c>
      <c r="C3" s="59" t="s">
        <v>126</v>
      </c>
      <c r="D3" s="60">
        <v>42888</v>
      </c>
      <c r="E3" s="60">
        <v>42976</v>
      </c>
      <c r="F3" s="73">
        <v>30000</v>
      </c>
      <c r="G3" s="75" t="s">
        <v>173</v>
      </c>
      <c r="H3" s="59" t="s">
        <v>122</v>
      </c>
    </row>
    <row r="4" spans="1:8" ht="25.5" x14ac:dyDescent="0.2">
      <c r="A4" s="58" t="s">
        <v>129</v>
      </c>
      <c r="B4" s="59" t="s">
        <v>83</v>
      </c>
      <c r="C4" s="59" t="s">
        <v>127</v>
      </c>
      <c r="D4" s="60">
        <v>42874</v>
      </c>
      <c r="E4" s="60">
        <v>42975</v>
      </c>
      <c r="F4" s="73">
        <v>27878</v>
      </c>
      <c r="G4" s="75" t="s">
        <v>102</v>
      </c>
      <c r="H4" s="59" t="s">
        <v>103</v>
      </c>
    </row>
    <row r="5" spans="1:8" ht="25.5" x14ac:dyDescent="0.2">
      <c r="A5" s="80" t="s">
        <v>130</v>
      </c>
      <c r="B5" s="81" t="s">
        <v>55</v>
      </c>
      <c r="C5" s="81" t="s">
        <v>128</v>
      </c>
      <c r="D5" s="82">
        <v>42887</v>
      </c>
      <c r="E5" s="82">
        <v>42989</v>
      </c>
      <c r="F5" s="83">
        <v>26484</v>
      </c>
      <c r="G5" s="81" t="s">
        <v>104</v>
      </c>
      <c r="H5" s="81" t="s">
        <v>123</v>
      </c>
    </row>
    <row r="6" spans="1:8" x14ac:dyDescent="0.2">
      <c r="F6" s="1"/>
    </row>
    <row r="9" spans="1:8" x14ac:dyDescent="0.2">
      <c r="A9" s="48"/>
      <c r="B9" s="14"/>
    </row>
    <row r="10" spans="1:8" x14ac:dyDescent="0.2">
      <c r="A10" s="4"/>
      <c r="B10" s="4"/>
    </row>
    <row r="11" spans="1:8" x14ac:dyDescent="0.2">
      <c r="A11" s="4"/>
      <c r="B11" s="4"/>
    </row>
    <row r="12" spans="1:8" x14ac:dyDescent="0.2">
      <c r="A12" s="4"/>
      <c r="B12" s="4"/>
    </row>
    <row r="13" spans="1:8" x14ac:dyDescent="0.2">
      <c r="A13" s="4"/>
      <c r="B13" s="4"/>
    </row>
    <row r="14" spans="1:8" x14ac:dyDescent="0.2">
      <c r="A14" s="4"/>
      <c r="B14" s="4"/>
    </row>
    <row r="15" spans="1:8" x14ac:dyDescent="0.2">
      <c r="A15" s="48"/>
      <c r="B15" s="14"/>
    </row>
    <row r="16" spans="1:8" x14ac:dyDescent="0.2">
      <c r="A16" s="14"/>
      <c r="B16" s="14"/>
    </row>
    <row r="17" spans="1:2" x14ac:dyDescent="0.2">
      <c r="A17" s="14"/>
      <c r="B17" s="14"/>
    </row>
    <row r="18" spans="1:2" x14ac:dyDescent="0.2">
      <c r="A18" s="14"/>
      <c r="B18" s="14"/>
    </row>
    <row r="19" spans="1:2" x14ac:dyDescent="0.2">
      <c r="A19" s="4"/>
      <c r="B19" s="14"/>
    </row>
  </sheetData>
  <mergeCells count="1">
    <mergeCell ref="A1:H1"/>
  </mergeCells>
  <pageMargins left="0.7" right="0.7" top="0.75" bottom="0.75" header="0.3" footer="0.3"/>
  <pageSetup scale="95"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E17" sqref="E17"/>
    </sheetView>
  </sheetViews>
  <sheetFormatPr defaultColWidth="9.140625" defaultRowHeight="12.75" x14ac:dyDescent="0.2"/>
  <cols>
    <col min="1" max="1" width="8.140625" style="4" customWidth="1"/>
    <col min="2" max="2" width="25.28515625" style="4" customWidth="1"/>
    <col min="3" max="3" width="21.7109375" style="4" customWidth="1"/>
    <col min="4" max="4" width="11.42578125" style="14" customWidth="1"/>
    <col min="5" max="6" width="4.7109375" style="14" customWidth="1"/>
    <col min="7" max="7" width="13.28515625" style="14" customWidth="1"/>
    <col min="8" max="8" width="5" style="14" customWidth="1"/>
    <col min="9" max="9" width="5.7109375" style="14" customWidth="1"/>
    <col min="10" max="10" width="10.5703125" style="14" customWidth="1"/>
    <col min="11" max="11" width="11.28515625" style="14" customWidth="1"/>
    <col min="12" max="12" width="9" style="14" customWidth="1"/>
    <col min="13" max="13" width="8.140625" style="14" customWidth="1"/>
    <col min="14" max="16384" width="9.140625" style="4"/>
  </cols>
  <sheetData>
    <row r="1" spans="1:17" ht="13.5" thickBot="1" x14ac:dyDescent="0.25">
      <c r="A1" s="139" t="s">
        <v>156</v>
      </c>
      <c r="B1" s="139"/>
      <c r="C1" s="139"/>
      <c r="D1" s="139"/>
      <c r="E1" s="139"/>
      <c r="F1" s="139"/>
      <c r="G1" s="139"/>
      <c r="H1" s="139"/>
      <c r="I1" s="139"/>
      <c r="J1" s="139"/>
      <c r="K1" s="139"/>
      <c r="L1" s="139"/>
      <c r="M1" s="139"/>
    </row>
    <row r="2" spans="1:17" s="9" customFormat="1" ht="40.5" customHeight="1" x14ac:dyDescent="0.2">
      <c r="A2" s="162" t="s">
        <v>207</v>
      </c>
      <c r="B2" s="163" t="s">
        <v>191</v>
      </c>
      <c r="C2" s="163" t="s">
        <v>192</v>
      </c>
      <c r="D2" s="166" t="s">
        <v>221</v>
      </c>
      <c r="E2" s="166" t="s">
        <v>225</v>
      </c>
      <c r="F2" s="166" t="s">
        <v>224</v>
      </c>
      <c r="G2" s="166" t="s">
        <v>227</v>
      </c>
      <c r="H2" s="166" t="s">
        <v>225</v>
      </c>
      <c r="I2" s="164" t="s">
        <v>224</v>
      </c>
      <c r="J2" s="166" t="s">
        <v>212</v>
      </c>
      <c r="K2" s="165" t="s">
        <v>213</v>
      </c>
      <c r="L2" s="165" t="s">
        <v>214</v>
      </c>
      <c r="M2" s="165" t="s">
        <v>215</v>
      </c>
    </row>
    <row r="3" spans="1:17" s="9" customFormat="1" hidden="1" x14ac:dyDescent="0.2">
      <c r="A3" s="5" t="s">
        <v>131</v>
      </c>
      <c r="B3" s="5" t="s">
        <v>138</v>
      </c>
      <c r="C3" s="5" t="s">
        <v>139</v>
      </c>
      <c r="D3" s="47" t="s">
        <v>174</v>
      </c>
      <c r="E3" s="69" t="s">
        <v>223</v>
      </c>
      <c r="F3" s="69" t="s">
        <v>220</v>
      </c>
      <c r="G3" s="65" t="s">
        <v>145</v>
      </c>
      <c r="H3" s="69" t="s">
        <v>226</v>
      </c>
      <c r="I3" s="69" t="s">
        <v>146</v>
      </c>
      <c r="J3" s="24" t="s">
        <v>152</v>
      </c>
      <c r="K3" s="14" t="s">
        <v>153</v>
      </c>
      <c r="L3" s="14" t="s">
        <v>154</v>
      </c>
      <c r="M3" s="24" t="s">
        <v>155</v>
      </c>
    </row>
    <row r="4" spans="1:17" s="9" customFormat="1" x14ac:dyDescent="0.2">
      <c r="A4" s="21" t="s">
        <v>105</v>
      </c>
      <c r="B4" s="21" t="s">
        <v>180</v>
      </c>
      <c r="C4" s="21" t="s">
        <v>175</v>
      </c>
      <c r="D4" s="64">
        <v>9.01</v>
      </c>
      <c r="E4" s="40" t="s">
        <v>113</v>
      </c>
      <c r="F4" s="68">
        <v>0.47</v>
      </c>
      <c r="G4" s="65">
        <v>25.75</v>
      </c>
      <c r="H4" s="47" t="s">
        <v>113</v>
      </c>
      <c r="I4" s="69">
        <v>1.35</v>
      </c>
      <c r="J4" s="24">
        <v>68.599999999999994</v>
      </c>
      <c r="K4" s="14">
        <v>119</v>
      </c>
      <c r="L4" s="14">
        <v>49</v>
      </c>
      <c r="M4" s="24">
        <v>0</v>
      </c>
    </row>
    <row r="5" spans="1:17" s="9" customFormat="1" x14ac:dyDescent="0.2">
      <c r="A5" s="21" t="s">
        <v>106</v>
      </c>
      <c r="B5" s="21" t="s">
        <v>181</v>
      </c>
      <c r="C5" s="21" t="s">
        <v>176</v>
      </c>
      <c r="D5" s="64">
        <v>8.93</v>
      </c>
      <c r="E5" s="40" t="s">
        <v>113</v>
      </c>
      <c r="F5" s="68">
        <v>0.47</v>
      </c>
      <c r="G5" s="65">
        <v>25.52</v>
      </c>
      <c r="H5" s="47" t="s">
        <v>113</v>
      </c>
      <c r="I5" s="69">
        <v>1.35</v>
      </c>
      <c r="J5" s="24">
        <v>65.900000000000006</v>
      </c>
      <c r="K5" s="14">
        <v>121</v>
      </c>
      <c r="L5" s="14">
        <v>46</v>
      </c>
      <c r="M5" s="24">
        <v>0</v>
      </c>
    </row>
    <row r="6" spans="1:17" s="9" customFormat="1" x14ac:dyDescent="0.2">
      <c r="A6" s="21" t="s">
        <v>106</v>
      </c>
      <c r="B6" s="21" t="s">
        <v>182</v>
      </c>
      <c r="C6" s="21" t="s">
        <v>177</v>
      </c>
      <c r="D6" s="64">
        <v>8.73</v>
      </c>
      <c r="E6" s="40" t="s">
        <v>113</v>
      </c>
      <c r="F6" s="68">
        <v>0.47</v>
      </c>
      <c r="G6" s="65">
        <v>24.95</v>
      </c>
      <c r="H6" s="47" t="s">
        <v>113</v>
      </c>
      <c r="I6" s="69">
        <v>1.35</v>
      </c>
      <c r="J6" s="24">
        <v>65.3</v>
      </c>
      <c r="K6" s="14">
        <v>122</v>
      </c>
      <c r="L6" s="14">
        <v>47</v>
      </c>
      <c r="M6" s="24">
        <v>0</v>
      </c>
    </row>
    <row r="7" spans="1:17" s="9" customFormat="1" x14ac:dyDescent="0.2">
      <c r="A7" s="21" t="s">
        <v>107</v>
      </c>
      <c r="B7" s="21" t="s">
        <v>183</v>
      </c>
      <c r="C7" s="21" t="s">
        <v>178</v>
      </c>
      <c r="D7" s="64">
        <v>8.7100000000000009</v>
      </c>
      <c r="E7" s="40" t="s">
        <v>113</v>
      </c>
      <c r="F7" s="68">
        <v>0.48</v>
      </c>
      <c r="G7" s="65">
        <v>24.89</v>
      </c>
      <c r="H7" s="47" t="s">
        <v>113</v>
      </c>
      <c r="I7" s="69">
        <v>1.37</v>
      </c>
      <c r="J7" s="24">
        <v>67.099999999999994</v>
      </c>
      <c r="K7" s="14">
        <v>124</v>
      </c>
      <c r="L7" s="14">
        <v>44</v>
      </c>
      <c r="M7" s="24">
        <v>1</v>
      </c>
    </row>
    <row r="8" spans="1:17" s="9" customFormat="1" x14ac:dyDescent="0.2">
      <c r="A8" s="21" t="s">
        <v>108</v>
      </c>
      <c r="B8" s="21" t="s">
        <v>184</v>
      </c>
      <c r="C8" s="21" t="s">
        <v>179</v>
      </c>
      <c r="D8" s="64">
        <v>8.5500000000000007</v>
      </c>
      <c r="E8" s="40" t="s">
        <v>113</v>
      </c>
      <c r="F8" s="68">
        <v>0.47</v>
      </c>
      <c r="G8" s="65">
        <v>24.42</v>
      </c>
      <c r="H8" s="47" t="s">
        <v>113</v>
      </c>
      <c r="I8" s="69">
        <v>1.35</v>
      </c>
      <c r="J8" s="24">
        <v>66.7</v>
      </c>
      <c r="K8" s="14">
        <v>127</v>
      </c>
      <c r="L8" s="14">
        <v>51</v>
      </c>
      <c r="M8" s="24">
        <v>1</v>
      </c>
    </row>
    <row r="9" spans="1:17" s="9" customFormat="1" x14ac:dyDescent="0.2">
      <c r="A9" s="21" t="s">
        <v>108</v>
      </c>
      <c r="B9" s="21" t="s">
        <v>185</v>
      </c>
      <c r="C9" s="21" t="s">
        <v>175</v>
      </c>
      <c r="D9" s="64">
        <v>8.34</v>
      </c>
      <c r="E9" s="40" t="s">
        <v>113</v>
      </c>
      <c r="F9" s="68">
        <v>0.47</v>
      </c>
      <c r="G9" s="65">
        <v>23.83</v>
      </c>
      <c r="H9" s="47" t="s">
        <v>113</v>
      </c>
      <c r="I9" s="69">
        <v>1.35</v>
      </c>
      <c r="J9" s="24">
        <v>66.5</v>
      </c>
      <c r="K9" s="14">
        <v>111</v>
      </c>
      <c r="L9" s="14">
        <v>40</v>
      </c>
      <c r="M9" s="24">
        <v>0</v>
      </c>
    </row>
    <row r="10" spans="1:17" s="9" customFormat="1" x14ac:dyDescent="0.2">
      <c r="A10" s="21" t="s">
        <v>109</v>
      </c>
      <c r="B10" s="21" t="s">
        <v>186</v>
      </c>
      <c r="C10" s="21" t="s">
        <v>177</v>
      </c>
      <c r="D10" s="64">
        <v>8.31</v>
      </c>
      <c r="E10" s="40" t="s">
        <v>113</v>
      </c>
      <c r="F10" s="68">
        <v>0.47</v>
      </c>
      <c r="G10" s="65">
        <v>23.75</v>
      </c>
      <c r="H10" s="47" t="s">
        <v>113</v>
      </c>
      <c r="I10" s="69">
        <v>1.35</v>
      </c>
      <c r="J10" s="24">
        <v>67.8</v>
      </c>
      <c r="K10" s="14">
        <v>118</v>
      </c>
      <c r="L10" s="14">
        <v>47</v>
      </c>
      <c r="M10" s="24">
        <v>0</v>
      </c>
    </row>
    <row r="11" spans="1:17" s="9" customFormat="1" x14ac:dyDescent="0.2">
      <c r="A11" s="21" t="s">
        <v>109</v>
      </c>
      <c r="B11" s="21" t="s">
        <v>187</v>
      </c>
      <c r="C11" s="21" t="s">
        <v>179</v>
      </c>
      <c r="D11" s="64">
        <v>8.2799999999999994</v>
      </c>
      <c r="E11" s="40" t="s">
        <v>113</v>
      </c>
      <c r="F11" s="68">
        <v>0.47</v>
      </c>
      <c r="G11" s="65">
        <v>23.65</v>
      </c>
      <c r="H11" s="47" t="s">
        <v>113</v>
      </c>
      <c r="I11" s="69">
        <v>1.35</v>
      </c>
      <c r="J11" s="24">
        <v>65.400000000000006</v>
      </c>
      <c r="K11" s="14">
        <v>120</v>
      </c>
      <c r="L11" s="14">
        <v>40</v>
      </c>
      <c r="M11" s="24">
        <v>0</v>
      </c>
    </row>
    <row r="12" spans="1:17" s="9" customFormat="1" x14ac:dyDescent="0.2">
      <c r="A12" s="21" t="s">
        <v>110</v>
      </c>
      <c r="B12" s="21" t="s">
        <v>188</v>
      </c>
      <c r="C12" s="21" t="s">
        <v>176</v>
      </c>
      <c r="D12" s="64">
        <v>8.02</v>
      </c>
      <c r="E12" s="40" t="s">
        <v>113</v>
      </c>
      <c r="F12" s="68">
        <v>0.47</v>
      </c>
      <c r="G12" s="65">
        <v>22.91</v>
      </c>
      <c r="H12" s="47" t="s">
        <v>113</v>
      </c>
      <c r="I12" s="69">
        <v>1.35</v>
      </c>
      <c r="J12" s="24">
        <v>66.3</v>
      </c>
      <c r="K12" s="14">
        <v>116</v>
      </c>
      <c r="L12" s="14">
        <v>40</v>
      </c>
      <c r="M12" s="24">
        <v>0</v>
      </c>
    </row>
    <row r="13" spans="1:17" x14ac:dyDescent="0.2">
      <c r="A13" s="21" t="s">
        <v>111</v>
      </c>
      <c r="B13" s="21" t="s">
        <v>189</v>
      </c>
      <c r="C13" s="21" t="s">
        <v>177</v>
      </c>
      <c r="D13" s="64">
        <v>7.96</v>
      </c>
      <c r="E13" s="40" t="s">
        <v>113</v>
      </c>
      <c r="F13" s="68">
        <v>0.47</v>
      </c>
      <c r="G13" s="65">
        <v>22.75</v>
      </c>
      <c r="H13" s="47" t="s">
        <v>113</v>
      </c>
      <c r="I13" s="69">
        <v>1.35</v>
      </c>
      <c r="J13" s="24">
        <v>69.400000000000006</v>
      </c>
      <c r="K13" s="14">
        <v>122</v>
      </c>
      <c r="L13" s="14">
        <v>43</v>
      </c>
      <c r="M13" s="24">
        <v>0</v>
      </c>
      <c r="N13" s="49"/>
    </row>
    <row r="14" spans="1:17" x14ac:dyDescent="0.2">
      <c r="A14" s="21" t="s">
        <v>112</v>
      </c>
      <c r="B14" s="21" t="s">
        <v>190</v>
      </c>
      <c r="C14" s="21" t="s">
        <v>179</v>
      </c>
      <c r="D14" s="64">
        <v>7.34</v>
      </c>
      <c r="E14" s="40" t="s">
        <v>113</v>
      </c>
      <c r="F14" s="68">
        <v>0.48</v>
      </c>
      <c r="G14" s="65">
        <v>20.97</v>
      </c>
      <c r="H14" s="47" t="s">
        <v>113</v>
      </c>
      <c r="I14" s="69">
        <v>1.37</v>
      </c>
      <c r="J14" s="24">
        <v>68.5</v>
      </c>
      <c r="K14" s="14">
        <v>116</v>
      </c>
      <c r="L14" s="14">
        <v>44</v>
      </c>
      <c r="M14" s="24">
        <v>0</v>
      </c>
    </row>
    <row r="15" spans="1:17" s="18" customFormat="1" x14ac:dyDescent="0.2">
      <c r="A15" s="87"/>
      <c r="B15" s="87" t="s">
        <v>82</v>
      </c>
      <c r="C15" s="87"/>
      <c r="D15" s="172">
        <v>8.379999999999999</v>
      </c>
      <c r="E15" s="127" t="s">
        <v>113</v>
      </c>
      <c r="F15" s="175">
        <f>AVERAGE(Table11[Column53])</f>
        <v>0.47181818181818175</v>
      </c>
      <c r="G15" s="172">
        <v>23.94</v>
      </c>
      <c r="H15" s="127" t="s">
        <v>113</v>
      </c>
      <c r="I15" s="175">
        <f>AVERAGE(Table11[Column10])</f>
        <v>1.3536363636363637</v>
      </c>
      <c r="J15" s="92">
        <f>AVERAGE(J4:J14)</f>
        <v>67.045454545454533</v>
      </c>
      <c r="K15" s="92">
        <f>AVERAGE(K4:K14)</f>
        <v>119.63636363636364</v>
      </c>
      <c r="L15" s="92">
        <f>AVERAGE(L4:L14)</f>
        <v>44.636363636363633</v>
      </c>
      <c r="M15" s="92">
        <f>AVERAGE(M4:M14)</f>
        <v>0.18181818181818182</v>
      </c>
      <c r="N15" s="35"/>
      <c r="O15" s="36"/>
      <c r="P15" s="34"/>
      <c r="Q15" s="34"/>
    </row>
    <row r="16" spans="1:17" s="18" customFormat="1" ht="14.25" x14ac:dyDescent="0.25">
      <c r="A16" s="87"/>
      <c r="B16" s="87" t="s">
        <v>158</v>
      </c>
      <c r="C16" s="87"/>
      <c r="D16" s="172"/>
      <c r="E16" s="127">
        <v>0.69</v>
      </c>
      <c r="F16" s="127"/>
      <c r="G16" s="172"/>
      <c r="H16" s="127">
        <v>1.98</v>
      </c>
      <c r="I16" s="127"/>
      <c r="J16" s="92">
        <v>3</v>
      </c>
      <c r="K16" s="92">
        <v>5</v>
      </c>
      <c r="L16" s="92">
        <v>4</v>
      </c>
      <c r="M16" s="92" t="s">
        <v>120</v>
      </c>
      <c r="N16" s="35"/>
      <c r="O16" s="36"/>
      <c r="P16" s="34"/>
      <c r="Q16" s="34"/>
    </row>
    <row r="17" spans="1:17" s="18" customFormat="1" ht="13.5" thickBot="1" x14ac:dyDescent="0.25">
      <c r="A17" s="89"/>
      <c r="B17" s="89" t="s">
        <v>196</v>
      </c>
      <c r="C17" s="89"/>
      <c r="D17" s="173"/>
      <c r="E17" s="132">
        <v>4</v>
      </c>
      <c r="F17" s="132"/>
      <c r="G17" s="173"/>
      <c r="H17" s="132">
        <v>4</v>
      </c>
      <c r="I17" s="132"/>
      <c r="J17" s="132">
        <v>4</v>
      </c>
      <c r="K17" s="132">
        <v>4</v>
      </c>
      <c r="L17" s="132">
        <v>3</v>
      </c>
      <c r="M17" s="132">
        <v>4</v>
      </c>
      <c r="N17" s="35"/>
      <c r="O17" s="36"/>
      <c r="P17" s="34"/>
      <c r="Q17" s="34"/>
    </row>
    <row r="18" spans="1:17" x14ac:dyDescent="0.2">
      <c r="A18" s="62"/>
      <c r="B18" s="62"/>
      <c r="C18" s="62"/>
      <c r="D18" s="62"/>
      <c r="E18" s="62"/>
      <c r="F18" s="62"/>
      <c r="G18" s="174"/>
      <c r="H18" s="62"/>
      <c r="I18" s="62"/>
      <c r="J18" s="62"/>
      <c r="K18" s="62"/>
      <c r="L18" s="62"/>
      <c r="M18" s="62"/>
    </row>
    <row r="19" spans="1:17" ht="13.5" customHeight="1" x14ac:dyDescent="0.2"/>
    <row r="20" spans="1:17" x14ac:dyDescent="0.2">
      <c r="B20" s="18"/>
      <c r="C20" s="18"/>
    </row>
    <row r="21" spans="1:17" x14ac:dyDescent="0.2">
      <c r="B21" s="16"/>
      <c r="C21" s="16"/>
    </row>
    <row r="22" spans="1:17" x14ac:dyDescent="0.2">
      <c r="B22" s="16"/>
      <c r="C22" s="16"/>
    </row>
    <row r="23" spans="1:17" x14ac:dyDescent="0.2">
      <c r="B23" s="16"/>
      <c r="C23" s="16"/>
    </row>
    <row r="24" spans="1:17" x14ac:dyDescent="0.2">
      <c r="B24" s="18"/>
      <c r="C24" s="18"/>
      <c r="I24" s="14" t="s">
        <v>222</v>
      </c>
    </row>
    <row r="25" spans="1:17" x14ac:dyDescent="0.2">
      <c r="B25" s="16"/>
      <c r="C25" s="16"/>
    </row>
    <row r="26" spans="1:17" x14ac:dyDescent="0.2">
      <c r="B26" s="18"/>
      <c r="C26" s="18"/>
    </row>
    <row r="27" spans="1:17" x14ac:dyDescent="0.2">
      <c r="B27" s="18"/>
      <c r="C27" s="18"/>
    </row>
    <row r="28" spans="1:17" x14ac:dyDescent="0.2">
      <c r="B28" s="16"/>
      <c r="C28" s="16"/>
    </row>
  </sheetData>
  <mergeCells count="1">
    <mergeCell ref="A1:M1"/>
  </mergeCells>
  <phoneticPr fontId="2" type="noConversion"/>
  <pageMargins left="0.5" right="0.5" top="0.5" bottom="0.5" header="0.5" footer="0.5"/>
  <pageSetup scale="95" fitToHeight="0" orientation="landscape"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D2" sqref="D2:J2"/>
    </sheetView>
  </sheetViews>
  <sheetFormatPr defaultColWidth="9.140625" defaultRowHeight="12.75" x14ac:dyDescent="0.2"/>
  <cols>
    <col min="1" max="1" width="8.85546875" style="4" customWidth="1"/>
    <col min="2" max="2" width="25.28515625" style="4" customWidth="1"/>
    <col min="3" max="3" width="21.7109375" style="4" customWidth="1"/>
    <col min="4" max="4" width="11" style="14" customWidth="1"/>
    <col min="5" max="6" width="4.7109375" style="14" customWidth="1"/>
    <col min="7" max="7" width="11" style="14" customWidth="1"/>
    <col min="8" max="8" width="11.5703125" style="14" customWidth="1"/>
    <col min="9" max="9" width="12.85546875" style="14" customWidth="1"/>
    <col min="10" max="10" width="11.42578125" style="4" customWidth="1"/>
    <col min="11" max="16384" width="9.140625" style="4"/>
  </cols>
  <sheetData>
    <row r="1" spans="1:14" ht="27" customHeight="1" thickBot="1" x14ac:dyDescent="0.25">
      <c r="A1" s="140" t="s">
        <v>157</v>
      </c>
      <c r="B1" s="140"/>
      <c r="C1" s="140"/>
      <c r="D1" s="140"/>
      <c r="E1" s="140"/>
      <c r="F1" s="140"/>
      <c r="G1" s="140"/>
      <c r="H1" s="140"/>
      <c r="I1" s="140"/>
      <c r="J1" s="140"/>
    </row>
    <row r="2" spans="1:14" s="9" customFormat="1" ht="39" customHeight="1" x14ac:dyDescent="0.2">
      <c r="A2" s="162" t="s">
        <v>207</v>
      </c>
      <c r="B2" s="163" t="s">
        <v>191</v>
      </c>
      <c r="C2" s="163" t="s">
        <v>192</v>
      </c>
      <c r="D2" s="166" t="s">
        <v>221</v>
      </c>
      <c r="E2" s="166" t="s">
        <v>225</v>
      </c>
      <c r="F2" s="166" t="s">
        <v>224</v>
      </c>
      <c r="G2" s="165" t="s">
        <v>209</v>
      </c>
      <c r="H2" s="166" t="s">
        <v>208</v>
      </c>
      <c r="I2" s="166" t="s">
        <v>210</v>
      </c>
      <c r="J2" s="165" t="s">
        <v>211</v>
      </c>
    </row>
    <row r="3" spans="1:14" s="9" customFormat="1" ht="12.75" hidden="1" customHeight="1" x14ac:dyDescent="0.2">
      <c r="A3" s="5" t="s">
        <v>131</v>
      </c>
      <c r="B3" s="5" t="s">
        <v>138</v>
      </c>
      <c r="C3" s="5" t="s">
        <v>139</v>
      </c>
      <c r="D3" s="65" t="s">
        <v>174</v>
      </c>
      <c r="E3" s="69" t="s">
        <v>223</v>
      </c>
      <c r="F3" s="69" t="s">
        <v>220</v>
      </c>
      <c r="G3" s="47" t="s">
        <v>145</v>
      </c>
      <c r="H3" s="47" t="s">
        <v>146</v>
      </c>
      <c r="I3" s="47" t="s">
        <v>147</v>
      </c>
      <c r="J3" s="47" t="s">
        <v>148</v>
      </c>
    </row>
    <row r="4" spans="1:14" s="9" customFormat="1" x14ac:dyDescent="0.2">
      <c r="A4" s="21" t="s">
        <v>105</v>
      </c>
      <c r="B4" s="21" t="s">
        <v>180</v>
      </c>
      <c r="C4" s="21" t="s">
        <v>175</v>
      </c>
      <c r="D4" s="64">
        <v>9.01</v>
      </c>
      <c r="E4" s="40" t="s">
        <v>113</v>
      </c>
      <c r="F4" s="68">
        <v>0.47</v>
      </c>
      <c r="G4" s="47">
        <v>8.7899999999999991</v>
      </c>
      <c r="H4" s="47">
        <v>9.39</v>
      </c>
      <c r="I4" s="47">
        <v>10.61</v>
      </c>
      <c r="J4" s="47">
        <v>7.26</v>
      </c>
    </row>
    <row r="5" spans="1:14" s="9" customFormat="1" x14ac:dyDescent="0.2">
      <c r="A5" s="21" t="s">
        <v>106</v>
      </c>
      <c r="B5" s="21" t="s">
        <v>181</v>
      </c>
      <c r="C5" s="21" t="s">
        <v>176</v>
      </c>
      <c r="D5" s="64">
        <v>8.93</v>
      </c>
      <c r="E5" s="40" t="s">
        <v>113</v>
      </c>
      <c r="F5" s="68">
        <v>0.47</v>
      </c>
      <c r="G5" s="47">
        <v>9.2799999999999994</v>
      </c>
      <c r="H5" s="47">
        <v>8.9</v>
      </c>
      <c r="I5" s="47">
        <v>11.13</v>
      </c>
      <c r="J5" s="47">
        <v>6.42</v>
      </c>
    </row>
    <row r="6" spans="1:14" s="9" customFormat="1" x14ac:dyDescent="0.2">
      <c r="A6" s="21" t="s">
        <v>106</v>
      </c>
      <c r="B6" s="21" t="s">
        <v>182</v>
      </c>
      <c r="C6" s="21" t="s">
        <v>177</v>
      </c>
      <c r="D6" s="64">
        <v>8.73</v>
      </c>
      <c r="E6" s="40" t="s">
        <v>113</v>
      </c>
      <c r="F6" s="68">
        <v>0.47</v>
      </c>
      <c r="G6" s="47">
        <v>8.86</v>
      </c>
      <c r="H6" s="47">
        <v>9.15</v>
      </c>
      <c r="I6" s="47">
        <v>11.01</v>
      </c>
      <c r="J6" s="47">
        <v>5.91</v>
      </c>
    </row>
    <row r="7" spans="1:14" s="9" customFormat="1" x14ac:dyDescent="0.2">
      <c r="A7" s="21" t="s">
        <v>107</v>
      </c>
      <c r="B7" s="21" t="s">
        <v>183</v>
      </c>
      <c r="C7" s="21" t="s">
        <v>178</v>
      </c>
      <c r="D7" s="64">
        <v>8.7100000000000009</v>
      </c>
      <c r="E7" s="40" t="s">
        <v>113</v>
      </c>
      <c r="F7" s="68">
        <v>0.48</v>
      </c>
      <c r="G7" s="47">
        <v>8.48</v>
      </c>
      <c r="H7" s="47">
        <v>9.1999999999999993</v>
      </c>
      <c r="I7" s="47">
        <v>10.82</v>
      </c>
      <c r="J7" s="47">
        <v>6.49</v>
      </c>
    </row>
    <row r="8" spans="1:14" s="9" customFormat="1" x14ac:dyDescent="0.2">
      <c r="A8" s="21" t="s">
        <v>108</v>
      </c>
      <c r="B8" s="21" t="s">
        <v>184</v>
      </c>
      <c r="C8" s="21" t="s">
        <v>179</v>
      </c>
      <c r="D8" s="64">
        <v>8.5500000000000007</v>
      </c>
      <c r="E8" s="40" t="s">
        <v>113</v>
      </c>
      <c r="F8" s="68">
        <v>0.47</v>
      </c>
      <c r="G8" s="47">
        <v>8.3699999999999992</v>
      </c>
      <c r="H8" s="47">
        <v>8.64</v>
      </c>
      <c r="I8" s="47">
        <v>10.07</v>
      </c>
      <c r="J8" s="47">
        <v>7.11</v>
      </c>
    </row>
    <row r="9" spans="1:14" s="9" customFormat="1" x14ac:dyDescent="0.2">
      <c r="A9" s="21" t="s">
        <v>108</v>
      </c>
      <c r="B9" s="21" t="s">
        <v>185</v>
      </c>
      <c r="C9" s="21" t="s">
        <v>175</v>
      </c>
      <c r="D9" s="64">
        <v>8.34</v>
      </c>
      <c r="E9" s="40" t="s">
        <v>113</v>
      </c>
      <c r="F9" s="68">
        <v>0.47</v>
      </c>
      <c r="G9" s="47">
        <v>8.1999999999999993</v>
      </c>
      <c r="H9" s="47">
        <v>8.1199999999999992</v>
      </c>
      <c r="I9" s="47">
        <v>10.43</v>
      </c>
      <c r="J9" s="47">
        <v>6.61</v>
      </c>
    </row>
    <row r="10" spans="1:14" s="9" customFormat="1" x14ac:dyDescent="0.2">
      <c r="A10" s="21" t="s">
        <v>109</v>
      </c>
      <c r="B10" s="21" t="s">
        <v>186</v>
      </c>
      <c r="C10" s="21" t="s">
        <v>177</v>
      </c>
      <c r="D10" s="64">
        <v>8.31</v>
      </c>
      <c r="E10" s="40" t="s">
        <v>113</v>
      </c>
      <c r="F10" s="68">
        <v>0.47</v>
      </c>
      <c r="G10" s="47">
        <v>7.8</v>
      </c>
      <c r="H10" s="47">
        <v>8.69</v>
      </c>
      <c r="I10" s="47">
        <v>10.71</v>
      </c>
      <c r="J10" s="47">
        <v>6.05</v>
      </c>
    </row>
    <row r="11" spans="1:14" s="9" customFormat="1" x14ac:dyDescent="0.2">
      <c r="A11" s="21" t="s">
        <v>109</v>
      </c>
      <c r="B11" s="21" t="s">
        <v>187</v>
      </c>
      <c r="C11" s="21" t="s">
        <v>179</v>
      </c>
      <c r="D11" s="64">
        <v>8.2799999999999994</v>
      </c>
      <c r="E11" s="40" t="s">
        <v>113</v>
      </c>
      <c r="F11" s="68">
        <v>0.47</v>
      </c>
      <c r="G11" s="47">
        <v>8.77</v>
      </c>
      <c r="H11" s="47">
        <v>8.1999999999999993</v>
      </c>
      <c r="I11" s="47">
        <v>8.99</v>
      </c>
      <c r="J11" s="47">
        <v>7.15</v>
      </c>
    </row>
    <row r="12" spans="1:14" s="9" customFormat="1" x14ac:dyDescent="0.2">
      <c r="A12" s="21" t="s">
        <v>110</v>
      </c>
      <c r="B12" s="21" t="s">
        <v>188</v>
      </c>
      <c r="C12" s="21" t="s">
        <v>176</v>
      </c>
      <c r="D12" s="64">
        <v>8.02</v>
      </c>
      <c r="E12" s="40" t="s">
        <v>113</v>
      </c>
      <c r="F12" s="68">
        <v>0.47</v>
      </c>
      <c r="G12" s="47">
        <v>7.69</v>
      </c>
      <c r="H12" s="47">
        <v>7.99</v>
      </c>
      <c r="I12" s="47">
        <v>9.6999999999999993</v>
      </c>
      <c r="J12" s="47">
        <v>6.69</v>
      </c>
    </row>
    <row r="13" spans="1:14" x14ac:dyDescent="0.2">
      <c r="A13" s="21" t="s">
        <v>111</v>
      </c>
      <c r="B13" s="21" t="s">
        <v>189</v>
      </c>
      <c r="C13" s="21" t="s">
        <v>177</v>
      </c>
      <c r="D13" s="64">
        <v>7.96</v>
      </c>
      <c r="E13" s="40" t="s">
        <v>113</v>
      </c>
      <c r="F13" s="68">
        <v>0.47</v>
      </c>
      <c r="G13" s="47">
        <v>8.24</v>
      </c>
      <c r="H13" s="47">
        <v>8.41</v>
      </c>
      <c r="I13" s="47">
        <v>9.49</v>
      </c>
      <c r="J13" s="47">
        <v>5.71</v>
      </c>
      <c r="K13" s="49"/>
    </row>
    <row r="14" spans="1:14" x14ac:dyDescent="0.2">
      <c r="A14" s="21" t="s">
        <v>112</v>
      </c>
      <c r="B14" s="21" t="s">
        <v>190</v>
      </c>
      <c r="C14" s="21" t="s">
        <v>179</v>
      </c>
      <c r="D14" s="64">
        <v>7.34</v>
      </c>
      <c r="E14" s="40" t="s">
        <v>113</v>
      </c>
      <c r="F14" s="68">
        <v>0.48</v>
      </c>
      <c r="G14" s="47">
        <v>7.34</v>
      </c>
      <c r="H14" s="47">
        <v>7.78</v>
      </c>
      <c r="I14" s="47">
        <v>9</v>
      </c>
      <c r="J14" s="47">
        <v>5.27</v>
      </c>
    </row>
    <row r="15" spans="1:14" s="18" customFormat="1" x14ac:dyDescent="0.2">
      <c r="A15" s="87"/>
      <c r="B15" s="87" t="s">
        <v>82</v>
      </c>
      <c r="C15" s="87"/>
      <c r="D15" s="172">
        <v>8.379999999999999</v>
      </c>
      <c r="E15" s="127" t="s">
        <v>113</v>
      </c>
      <c r="F15" s="175">
        <f>AVERAGE(Table11[Column53])</f>
        <v>0.47181818181818175</v>
      </c>
      <c r="G15" s="88">
        <f>AVERAGE(G4:G14)</f>
        <v>8.3472727272727258</v>
      </c>
      <c r="H15" s="88">
        <f>AVERAGE(H4:H14)</f>
        <v>8.5881818181818161</v>
      </c>
      <c r="I15" s="88">
        <f>AVERAGE(I4:I14)</f>
        <v>10.178181818181818</v>
      </c>
      <c r="J15" s="88">
        <f>AVERAGE(J4:J14)</f>
        <v>6.424545454545453</v>
      </c>
      <c r="K15" s="35"/>
      <c r="L15" s="36"/>
      <c r="M15" s="34"/>
      <c r="N15" s="34"/>
    </row>
    <row r="16" spans="1:14" s="18" customFormat="1" ht="14.25" x14ac:dyDescent="0.25">
      <c r="A16" s="87"/>
      <c r="B16" s="87" t="s">
        <v>158</v>
      </c>
      <c r="C16" s="87"/>
      <c r="D16" s="172"/>
      <c r="E16" s="127">
        <v>0.69</v>
      </c>
      <c r="F16" s="127"/>
      <c r="G16" s="127" t="s">
        <v>120</v>
      </c>
      <c r="H16" s="127" t="s">
        <v>120</v>
      </c>
      <c r="I16" s="127">
        <v>1.48</v>
      </c>
      <c r="J16" s="127" t="s">
        <v>120</v>
      </c>
      <c r="K16" s="35"/>
      <c r="L16" s="36"/>
      <c r="M16" s="34"/>
      <c r="N16" s="34"/>
    </row>
    <row r="17" spans="1:14" s="18" customFormat="1" ht="13.5" thickBot="1" x14ac:dyDescent="0.25">
      <c r="A17" s="89"/>
      <c r="B17" s="89" t="s">
        <v>196</v>
      </c>
      <c r="C17" s="89"/>
      <c r="D17" s="173"/>
      <c r="E17" s="132">
        <v>4</v>
      </c>
      <c r="F17" s="132"/>
      <c r="G17" s="132">
        <v>1</v>
      </c>
      <c r="H17" s="132">
        <v>1</v>
      </c>
      <c r="I17" s="132">
        <v>1</v>
      </c>
      <c r="J17" s="132">
        <v>1</v>
      </c>
      <c r="K17" s="35"/>
      <c r="L17" s="36"/>
      <c r="M17" s="34"/>
      <c r="N17" s="34"/>
    </row>
    <row r="18" spans="1:14" x14ac:dyDescent="0.2">
      <c r="A18" s="93"/>
      <c r="B18" s="93"/>
      <c r="C18" s="93"/>
      <c r="D18" s="62"/>
      <c r="E18" s="62"/>
      <c r="F18" s="62"/>
      <c r="G18" s="93"/>
      <c r="H18" s="93"/>
      <c r="I18" s="93"/>
      <c r="J18" s="93"/>
    </row>
    <row r="19" spans="1:14" x14ac:dyDescent="0.2">
      <c r="A19" s="141"/>
      <c r="B19" s="141"/>
      <c r="C19" s="141"/>
      <c r="D19" s="141"/>
      <c r="E19" s="141"/>
      <c r="F19" s="141"/>
      <c r="G19" s="141"/>
      <c r="H19" s="141"/>
      <c r="I19" s="141"/>
      <c r="J19" s="141"/>
    </row>
    <row r="20" spans="1:14" ht="13.5" customHeight="1" x14ac:dyDescent="0.2">
      <c r="A20" s="94"/>
      <c r="B20" s="94"/>
      <c r="C20" s="94"/>
      <c r="G20" s="95"/>
      <c r="H20" s="95"/>
      <c r="I20" s="95"/>
      <c r="J20" s="94"/>
    </row>
    <row r="21" spans="1:14" x14ac:dyDescent="0.2">
      <c r="A21" s="94"/>
      <c r="B21" s="96"/>
      <c r="C21" s="96"/>
      <c r="G21" s="94"/>
      <c r="H21" s="95"/>
      <c r="I21" s="95"/>
      <c r="J21" s="94"/>
    </row>
    <row r="22" spans="1:14" x14ac:dyDescent="0.2">
      <c r="B22" s="16"/>
      <c r="C22" s="16"/>
    </row>
    <row r="23" spans="1:14" x14ac:dyDescent="0.2">
      <c r="B23" s="16"/>
      <c r="C23" s="16"/>
    </row>
    <row r="24" spans="1:14" x14ac:dyDescent="0.2">
      <c r="B24" s="16"/>
      <c r="C24" s="16"/>
    </row>
    <row r="25" spans="1:14" x14ac:dyDescent="0.2">
      <c r="B25" s="18"/>
      <c r="C25" s="18"/>
    </row>
    <row r="26" spans="1:14" x14ac:dyDescent="0.2">
      <c r="B26" s="16"/>
      <c r="C26" s="16"/>
    </row>
    <row r="27" spans="1:14" x14ac:dyDescent="0.2">
      <c r="B27" s="18"/>
      <c r="C27" s="18"/>
    </row>
    <row r="28" spans="1:14" x14ac:dyDescent="0.2">
      <c r="B28" s="18"/>
      <c r="C28" s="18"/>
    </row>
    <row r="29" spans="1:14" x14ac:dyDescent="0.2">
      <c r="B29" s="16"/>
      <c r="C29" s="16"/>
    </row>
  </sheetData>
  <mergeCells count="2">
    <mergeCell ref="A1:J1"/>
    <mergeCell ref="A19:J19"/>
  </mergeCells>
  <pageMargins left="0.5" right="0.5" top="0.5" bottom="0.5" header="0.5" footer="0.5"/>
  <pageSetup orientation="landscape"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workbookViewId="0">
      <selection activeCell="G28" sqref="G28"/>
    </sheetView>
  </sheetViews>
  <sheetFormatPr defaultColWidth="9.140625" defaultRowHeight="12.75" x14ac:dyDescent="0.2"/>
  <cols>
    <col min="1" max="1" width="8.85546875" style="4" customWidth="1"/>
    <col min="2" max="2" width="25.28515625" style="4" customWidth="1"/>
    <col min="3" max="3" width="21.7109375" style="4" customWidth="1"/>
    <col min="4" max="4" width="11.140625" style="14" customWidth="1"/>
    <col min="5" max="6" width="4.7109375" style="14" customWidth="1"/>
    <col min="7" max="7" width="11.140625" style="14" customWidth="1"/>
    <col min="8" max="9" width="11.140625" style="22" customWidth="1"/>
    <col min="10" max="13" width="12.140625" style="22" customWidth="1"/>
    <col min="14" max="14" width="12.140625" style="33" customWidth="1"/>
    <col min="15" max="16" width="12.140625" style="14" customWidth="1"/>
    <col min="17" max="16384" width="9.140625" style="4"/>
  </cols>
  <sheetData>
    <row r="1" spans="1:22" ht="13.5" thickBot="1" x14ac:dyDescent="0.25">
      <c r="A1" s="167" t="s">
        <v>101</v>
      </c>
      <c r="D1" s="4"/>
      <c r="E1" s="4"/>
      <c r="F1" s="4"/>
      <c r="G1" s="167"/>
      <c r="H1" s="167"/>
      <c r="I1" s="167"/>
      <c r="J1" s="167"/>
      <c r="K1" s="167"/>
      <c r="L1" s="167"/>
      <c r="M1" s="167"/>
      <c r="N1" s="167"/>
      <c r="O1" s="167"/>
      <c r="P1" s="167"/>
    </row>
    <row r="2" spans="1:22" s="9" customFormat="1" ht="38.25" x14ac:dyDescent="0.2">
      <c r="A2" s="162" t="s">
        <v>207</v>
      </c>
      <c r="B2" s="163" t="s">
        <v>191</v>
      </c>
      <c r="C2" s="163" t="s">
        <v>192</v>
      </c>
      <c r="D2" s="176" t="s">
        <v>221</v>
      </c>
      <c r="E2" s="166" t="s">
        <v>225</v>
      </c>
      <c r="F2" s="164" t="s">
        <v>224</v>
      </c>
      <c r="G2" s="168" t="s">
        <v>200</v>
      </c>
      <c r="H2" s="169" t="s">
        <v>199</v>
      </c>
      <c r="I2" s="169" t="s">
        <v>198</v>
      </c>
      <c r="J2" s="169" t="s">
        <v>197</v>
      </c>
      <c r="K2" s="169" t="s">
        <v>201</v>
      </c>
      <c r="L2" s="169" t="s">
        <v>202</v>
      </c>
      <c r="M2" s="169" t="s">
        <v>203</v>
      </c>
      <c r="N2" s="170" t="s">
        <v>204</v>
      </c>
      <c r="O2" s="166" t="s">
        <v>205</v>
      </c>
      <c r="P2" s="166" t="s">
        <v>206</v>
      </c>
    </row>
    <row r="3" spans="1:22" hidden="1" x14ac:dyDescent="0.2">
      <c r="A3" s="5" t="s">
        <v>131</v>
      </c>
      <c r="B3" s="5" t="s">
        <v>138</v>
      </c>
      <c r="C3" s="5" t="s">
        <v>139</v>
      </c>
      <c r="D3" s="69" t="s">
        <v>174</v>
      </c>
      <c r="E3" s="47" t="s">
        <v>223</v>
      </c>
      <c r="F3" s="47" t="s">
        <v>220</v>
      </c>
      <c r="G3" s="149" t="s">
        <v>142</v>
      </c>
      <c r="H3" s="157" t="s">
        <v>143</v>
      </c>
      <c r="I3" s="157" t="s">
        <v>144</v>
      </c>
      <c r="J3" s="157" t="s">
        <v>145</v>
      </c>
      <c r="K3" s="157" t="s">
        <v>146</v>
      </c>
      <c r="L3" s="157" t="s">
        <v>147</v>
      </c>
      <c r="M3" s="157" t="s">
        <v>148</v>
      </c>
      <c r="N3" s="157" t="s">
        <v>149</v>
      </c>
      <c r="O3" s="150" t="s">
        <v>150</v>
      </c>
      <c r="P3" s="150" t="s">
        <v>159</v>
      </c>
      <c r="Q3" s="4" t="s">
        <v>193</v>
      </c>
      <c r="R3" s="4" t="s">
        <v>194</v>
      </c>
      <c r="S3" s="4" t="s">
        <v>195</v>
      </c>
      <c r="T3" s="4" t="s">
        <v>228</v>
      </c>
      <c r="U3" s="4" t="s">
        <v>229</v>
      </c>
      <c r="V3" s="4" t="s">
        <v>230</v>
      </c>
    </row>
    <row r="4" spans="1:22" hidden="1" x14ac:dyDescent="0.2">
      <c r="A4" s="177" t="s">
        <v>131</v>
      </c>
      <c r="B4" s="177" t="s">
        <v>138</v>
      </c>
      <c r="C4" s="177" t="s">
        <v>139</v>
      </c>
      <c r="D4" s="178" t="s">
        <v>140</v>
      </c>
      <c r="E4" s="179" t="s">
        <v>141</v>
      </c>
      <c r="F4" s="178" t="s">
        <v>142</v>
      </c>
      <c r="G4" s="180" t="s">
        <v>143</v>
      </c>
      <c r="H4" s="181" t="s">
        <v>144</v>
      </c>
      <c r="I4" s="181" t="s">
        <v>145</v>
      </c>
      <c r="J4" s="181" t="s">
        <v>146</v>
      </c>
      <c r="K4" s="181" t="s">
        <v>147</v>
      </c>
      <c r="L4" s="181" t="s">
        <v>148</v>
      </c>
      <c r="M4" s="181" t="s">
        <v>149</v>
      </c>
      <c r="N4" s="181" t="s">
        <v>150</v>
      </c>
      <c r="O4" s="182" t="s">
        <v>159</v>
      </c>
      <c r="P4" s="182" t="s">
        <v>193</v>
      </c>
    </row>
    <row r="5" spans="1:22" x14ac:dyDescent="0.2">
      <c r="A5" s="21" t="s">
        <v>105</v>
      </c>
      <c r="B5" s="21" t="s">
        <v>180</v>
      </c>
      <c r="C5" s="21" t="s">
        <v>175</v>
      </c>
      <c r="D5" s="64">
        <v>9.01</v>
      </c>
      <c r="E5" s="40" t="s">
        <v>113</v>
      </c>
      <c r="F5" s="68">
        <v>0.47</v>
      </c>
      <c r="G5" s="151">
        <v>68.599999999999994</v>
      </c>
      <c r="H5" s="158">
        <v>7.55</v>
      </c>
      <c r="I5" s="158">
        <v>54.4</v>
      </c>
      <c r="J5" s="158">
        <v>58</v>
      </c>
      <c r="K5" s="158">
        <v>18</v>
      </c>
      <c r="L5" s="158">
        <v>32.4</v>
      </c>
      <c r="M5" s="158">
        <v>69.400000000000006</v>
      </c>
      <c r="N5" s="158">
        <v>0.65</v>
      </c>
      <c r="O5" s="152">
        <v>3026</v>
      </c>
      <c r="P5" s="152">
        <v>27307</v>
      </c>
    </row>
    <row r="6" spans="1:22" x14ac:dyDescent="0.2">
      <c r="A6" s="21" t="s">
        <v>106</v>
      </c>
      <c r="B6" s="21" t="s">
        <v>181</v>
      </c>
      <c r="C6" s="21" t="s">
        <v>176</v>
      </c>
      <c r="D6" s="64">
        <v>8.93</v>
      </c>
      <c r="E6" s="40" t="s">
        <v>113</v>
      </c>
      <c r="F6" s="68">
        <v>0.47</v>
      </c>
      <c r="G6" s="153">
        <v>65.900000000000006</v>
      </c>
      <c r="H6" s="160">
        <v>7.38</v>
      </c>
      <c r="I6" s="160">
        <v>51.1</v>
      </c>
      <c r="J6" s="160">
        <v>58.6</v>
      </c>
      <c r="K6" s="160">
        <v>23.5</v>
      </c>
      <c r="L6" s="160">
        <v>29.6</v>
      </c>
      <c r="M6" s="160">
        <v>71</v>
      </c>
      <c r="N6" s="160">
        <v>0.67</v>
      </c>
      <c r="O6" s="154">
        <v>3161</v>
      </c>
      <c r="P6" s="154">
        <v>28469</v>
      </c>
    </row>
    <row r="7" spans="1:22" x14ac:dyDescent="0.2">
      <c r="A7" s="21" t="s">
        <v>106</v>
      </c>
      <c r="B7" s="21" t="s">
        <v>182</v>
      </c>
      <c r="C7" s="21" t="s">
        <v>177</v>
      </c>
      <c r="D7" s="64">
        <v>8.73</v>
      </c>
      <c r="E7" s="40" t="s">
        <v>113</v>
      </c>
      <c r="F7" s="68">
        <v>0.47</v>
      </c>
      <c r="G7" s="151">
        <v>65.3</v>
      </c>
      <c r="H7" s="158">
        <v>7.02</v>
      </c>
      <c r="I7" s="158">
        <v>49.4</v>
      </c>
      <c r="J7" s="158">
        <v>58.4</v>
      </c>
      <c r="K7" s="158">
        <v>25.7</v>
      </c>
      <c r="L7" s="158">
        <v>28.4</v>
      </c>
      <c r="M7" s="158">
        <v>71</v>
      </c>
      <c r="N7" s="158">
        <v>0.67</v>
      </c>
      <c r="O7" s="152">
        <v>3167</v>
      </c>
      <c r="P7" s="152">
        <v>27962</v>
      </c>
    </row>
    <row r="8" spans="1:22" x14ac:dyDescent="0.2">
      <c r="A8" s="21" t="s">
        <v>107</v>
      </c>
      <c r="B8" s="21" t="s">
        <v>183</v>
      </c>
      <c r="C8" s="21" t="s">
        <v>178</v>
      </c>
      <c r="D8" s="64">
        <v>8.7100000000000009</v>
      </c>
      <c r="E8" s="40" t="s">
        <v>113</v>
      </c>
      <c r="F8" s="68">
        <v>0.48</v>
      </c>
      <c r="G8" s="153">
        <v>67.099999999999994</v>
      </c>
      <c r="H8" s="160">
        <v>7.26</v>
      </c>
      <c r="I8" s="160">
        <v>52.1</v>
      </c>
      <c r="J8" s="160">
        <v>57.7</v>
      </c>
      <c r="K8" s="160">
        <v>21.6</v>
      </c>
      <c r="L8" s="160">
        <v>30.1</v>
      </c>
      <c r="M8" s="160">
        <v>70.5</v>
      </c>
      <c r="N8" s="160">
        <v>0.67</v>
      </c>
      <c r="O8" s="154">
        <v>3128</v>
      </c>
      <c r="P8" s="154">
        <v>27461</v>
      </c>
    </row>
    <row r="9" spans="1:22" x14ac:dyDescent="0.2">
      <c r="A9" s="21" t="s">
        <v>108</v>
      </c>
      <c r="B9" s="21" t="s">
        <v>184</v>
      </c>
      <c r="C9" s="21" t="s">
        <v>179</v>
      </c>
      <c r="D9" s="64">
        <v>8.5500000000000007</v>
      </c>
      <c r="E9" s="40" t="s">
        <v>113</v>
      </c>
      <c r="F9" s="68">
        <v>0.47</v>
      </c>
      <c r="G9" s="151">
        <v>66.7</v>
      </c>
      <c r="H9" s="158">
        <v>7.28</v>
      </c>
      <c r="I9" s="158">
        <v>55.2</v>
      </c>
      <c r="J9" s="158">
        <v>59</v>
      </c>
      <c r="K9" s="158">
        <v>19.899999999999999</v>
      </c>
      <c r="L9" s="158">
        <v>32.299999999999997</v>
      </c>
      <c r="M9" s="158">
        <v>70.400000000000006</v>
      </c>
      <c r="N9" s="158">
        <v>0.66</v>
      </c>
      <c r="O9" s="152">
        <v>3094</v>
      </c>
      <c r="P9" s="152">
        <v>26574</v>
      </c>
    </row>
    <row r="10" spans="1:22" x14ac:dyDescent="0.2">
      <c r="A10" s="21" t="s">
        <v>108</v>
      </c>
      <c r="B10" s="21" t="s">
        <v>185</v>
      </c>
      <c r="C10" s="21" t="s">
        <v>175</v>
      </c>
      <c r="D10" s="64">
        <v>8.34</v>
      </c>
      <c r="E10" s="40" t="s">
        <v>113</v>
      </c>
      <c r="F10" s="68">
        <v>0.47</v>
      </c>
      <c r="G10" s="153">
        <v>66.5</v>
      </c>
      <c r="H10" s="160">
        <v>7.29</v>
      </c>
      <c r="I10" s="160">
        <v>52</v>
      </c>
      <c r="J10" s="160">
        <v>55.6</v>
      </c>
      <c r="K10" s="160">
        <v>23.6</v>
      </c>
      <c r="L10" s="160">
        <v>30.4</v>
      </c>
      <c r="M10" s="160">
        <v>69.3</v>
      </c>
      <c r="N10" s="160">
        <v>0.66</v>
      </c>
      <c r="O10" s="154">
        <v>3063</v>
      </c>
      <c r="P10" s="154">
        <v>25646</v>
      </c>
    </row>
    <row r="11" spans="1:22" x14ac:dyDescent="0.2">
      <c r="A11" s="21" t="s">
        <v>109</v>
      </c>
      <c r="B11" s="21" t="s">
        <v>186</v>
      </c>
      <c r="C11" s="21" t="s">
        <v>177</v>
      </c>
      <c r="D11" s="64">
        <v>8.31</v>
      </c>
      <c r="E11" s="40" t="s">
        <v>113</v>
      </c>
      <c r="F11" s="68">
        <v>0.47</v>
      </c>
      <c r="G11" s="151">
        <v>67.8</v>
      </c>
      <c r="H11" s="158">
        <v>7.9</v>
      </c>
      <c r="I11" s="158">
        <v>49</v>
      </c>
      <c r="J11" s="158">
        <v>59.9</v>
      </c>
      <c r="K11" s="158">
        <v>25.2</v>
      </c>
      <c r="L11" s="158">
        <v>28</v>
      </c>
      <c r="M11" s="158">
        <v>72.7</v>
      </c>
      <c r="N11" s="158">
        <v>0.69</v>
      </c>
      <c r="O11" s="152">
        <v>3278</v>
      </c>
      <c r="P11" s="152">
        <v>27541</v>
      </c>
    </row>
    <row r="12" spans="1:22" x14ac:dyDescent="0.2">
      <c r="A12" s="21" t="s">
        <v>109</v>
      </c>
      <c r="B12" s="21" t="s">
        <v>187</v>
      </c>
      <c r="C12" s="21" t="s">
        <v>179</v>
      </c>
      <c r="D12" s="64">
        <v>8.2799999999999994</v>
      </c>
      <c r="E12" s="40" t="s">
        <v>113</v>
      </c>
      <c r="F12" s="68">
        <v>0.47</v>
      </c>
      <c r="G12" s="153">
        <v>65.400000000000006</v>
      </c>
      <c r="H12" s="160">
        <v>7.18</v>
      </c>
      <c r="I12" s="160">
        <v>51.7</v>
      </c>
      <c r="J12" s="160">
        <v>58.7</v>
      </c>
      <c r="K12" s="160">
        <v>23.5</v>
      </c>
      <c r="L12" s="160">
        <v>30.1</v>
      </c>
      <c r="M12" s="160">
        <v>70.599999999999994</v>
      </c>
      <c r="N12" s="160">
        <v>0.67</v>
      </c>
      <c r="O12" s="154">
        <v>3127</v>
      </c>
      <c r="P12" s="154">
        <v>25953</v>
      </c>
    </row>
    <row r="13" spans="1:22" x14ac:dyDescent="0.2">
      <c r="A13" s="21" t="s">
        <v>110</v>
      </c>
      <c r="B13" s="21" t="s">
        <v>188</v>
      </c>
      <c r="C13" s="21" t="s">
        <v>176</v>
      </c>
      <c r="D13" s="64">
        <v>8.02</v>
      </c>
      <c r="E13" s="40" t="s">
        <v>113</v>
      </c>
      <c r="F13" s="68">
        <v>0.47</v>
      </c>
      <c r="G13" s="151">
        <v>66.3</v>
      </c>
      <c r="H13" s="158">
        <v>7.5</v>
      </c>
      <c r="I13" s="158">
        <v>50.1</v>
      </c>
      <c r="J13" s="158">
        <v>57.4</v>
      </c>
      <c r="K13" s="158">
        <v>25.8</v>
      </c>
      <c r="L13" s="158">
        <v>29.1</v>
      </c>
      <c r="M13" s="158">
        <v>71.099999999999994</v>
      </c>
      <c r="N13" s="158">
        <v>0.68</v>
      </c>
      <c r="O13" s="152">
        <v>3183</v>
      </c>
      <c r="P13" s="152">
        <v>25694</v>
      </c>
    </row>
    <row r="14" spans="1:22" x14ac:dyDescent="0.2">
      <c r="A14" s="21" t="s">
        <v>111</v>
      </c>
      <c r="B14" s="21" t="s">
        <v>189</v>
      </c>
      <c r="C14" s="21" t="s">
        <v>177</v>
      </c>
      <c r="D14" s="64">
        <v>7.96</v>
      </c>
      <c r="E14" s="40" t="s">
        <v>113</v>
      </c>
      <c r="F14" s="68">
        <v>0.47</v>
      </c>
      <c r="G14" s="153">
        <v>69.400000000000006</v>
      </c>
      <c r="H14" s="160">
        <v>7.57</v>
      </c>
      <c r="I14" s="160">
        <v>50.2</v>
      </c>
      <c r="J14" s="160">
        <v>58.9</v>
      </c>
      <c r="K14" s="160">
        <v>24.3</v>
      </c>
      <c r="L14" s="160">
        <v>29.4</v>
      </c>
      <c r="M14" s="160">
        <v>72.3</v>
      </c>
      <c r="N14" s="160">
        <v>0.69</v>
      </c>
      <c r="O14" s="154">
        <v>3261</v>
      </c>
      <c r="P14" s="154">
        <v>26156</v>
      </c>
    </row>
    <row r="15" spans="1:22" s="18" customFormat="1" x14ac:dyDescent="0.2">
      <c r="A15" s="21" t="s">
        <v>112</v>
      </c>
      <c r="B15" s="21" t="s">
        <v>190</v>
      </c>
      <c r="C15" s="21" t="s">
        <v>179</v>
      </c>
      <c r="D15" s="64">
        <v>7.34</v>
      </c>
      <c r="E15" s="40" t="s">
        <v>113</v>
      </c>
      <c r="F15" s="68">
        <v>0.48</v>
      </c>
      <c r="G15" s="155">
        <v>68.5</v>
      </c>
      <c r="H15" s="159">
        <v>7.03</v>
      </c>
      <c r="I15" s="159">
        <v>49.1</v>
      </c>
      <c r="J15" s="159">
        <v>58.6</v>
      </c>
      <c r="K15" s="159">
        <v>26.5</v>
      </c>
      <c r="L15" s="159">
        <v>28.6</v>
      </c>
      <c r="M15" s="159">
        <v>72.5</v>
      </c>
      <c r="N15" s="159">
        <v>0.69</v>
      </c>
      <c r="O15" s="156">
        <v>3284</v>
      </c>
      <c r="P15" s="156">
        <v>24046</v>
      </c>
    </row>
    <row r="16" spans="1:22" s="18" customFormat="1" x14ac:dyDescent="0.2">
      <c r="A16" s="87"/>
      <c r="B16" s="87" t="s">
        <v>82</v>
      </c>
      <c r="C16" s="87"/>
      <c r="D16" s="172">
        <v>8.379999999999999</v>
      </c>
      <c r="E16" s="127" t="s">
        <v>113</v>
      </c>
      <c r="F16" s="175">
        <f>AVERAGE(Table11[Column53])</f>
        <v>0.47181818181818175</v>
      </c>
      <c r="G16" s="121">
        <f t="shared" ref="G16:P16" si="0">AVERAGE(G5:G15)</f>
        <v>67.045454545454533</v>
      </c>
      <c r="H16" s="122">
        <f t="shared" si="0"/>
        <v>7.36</v>
      </c>
      <c r="I16" s="122">
        <f t="shared" si="0"/>
        <v>51.300000000000004</v>
      </c>
      <c r="J16" s="122">
        <f t="shared" si="0"/>
        <v>58.25454545454545</v>
      </c>
      <c r="K16" s="122">
        <f t="shared" si="0"/>
        <v>23.418181818181822</v>
      </c>
      <c r="L16" s="122">
        <f t="shared" si="0"/>
        <v>29.854545454545459</v>
      </c>
      <c r="M16" s="122">
        <f t="shared" si="0"/>
        <v>70.981818181818184</v>
      </c>
      <c r="N16" s="122">
        <f t="shared" si="0"/>
        <v>0.67272727272727262</v>
      </c>
      <c r="O16" s="121">
        <f t="shared" si="0"/>
        <v>3161.090909090909</v>
      </c>
      <c r="P16" s="121">
        <f t="shared" si="0"/>
        <v>26619</v>
      </c>
    </row>
    <row r="17" spans="1:16" s="18" customFormat="1" ht="14.25" x14ac:dyDescent="0.25">
      <c r="A17" s="87"/>
      <c r="B17" s="87" t="s">
        <v>158</v>
      </c>
      <c r="C17" s="87"/>
      <c r="D17" s="172"/>
      <c r="E17" s="127">
        <v>0.69</v>
      </c>
      <c r="F17" s="127"/>
      <c r="G17" s="121">
        <v>3</v>
      </c>
      <c r="H17" s="122" t="s">
        <v>120</v>
      </c>
      <c r="I17" s="122">
        <v>3.2</v>
      </c>
      <c r="J17" s="122" t="s">
        <v>120</v>
      </c>
      <c r="K17" s="122">
        <v>3.68</v>
      </c>
      <c r="L17" s="122">
        <v>2.31</v>
      </c>
      <c r="M17" s="122">
        <v>2.2200000000000002</v>
      </c>
      <c r="N17" s="122">
        <v>0.02</v>
      </c>
      <c r="O17" s="121">
        <v>159</v>
      </c>
      <c r="P17" s="121" t="s">
        <v>120</v>
      </c>
    </row>
    <row r="18" spans="1:16" s="18" customFormat="1" ht="13.5" thickBot="1" x14ac:dyDescent="0.25">
      <c r="A18" s="89"/>
      <c r="B18" s="89" t="s">
        <v>196</v>
      </c>
      <c r="C18" s="89"/>
      <c r="D18" s="173"/>
      <c r="E18" s="132">
        <v>4</v>
      </c>
      <c r="F18" s="132"/>
      <c r="G18" s="91">
        <v>4</v>
      </c>
      <c r="H18" s="91">
        <v>4</v>
      </c>
      <c r="I18" s="91">
        <v>4</v>
      </c>
      <c r="J18" s="91">
        <v>4</v>
      </c>
      <c r="K18" s="91">
        <v>4</v>
      </c>
      <c r="L18" s="91">
        <v>4</v>
      </c>
      <c r="M18" s="91">
        <v>4</v>
      </c>
      <c r="N18" s="91">
        <v>4</v>
      </c>
      <c r="O18" s="91">
        <v>4</v>
      </c>
      <c r="P18" s="91">
        <v>4</v>
      </c>
    </row>
    <row r="19" spans="1:16" s="18" customFormat="1" ht="11.25" x14ac:dyDescent="0.2">
      <c r="A19" s="123"/>
      <c r="B19" s="123"/>
      <c r="C19" s="123"/>
      <c r="D19" s="62"/>
      <c r="E19" s="62"/>
      <c r="F19" s="62"/>
      <c r="G19" s="61"/>
      <c r="H19" s="61"/>
      <c r="I19" s="61"/>
      <c r="J19" s="61"/>
      <c r="K19" s="61"/>
      <c r="L19" s="61"/>
      <c r="M19" s="61"/>
      <c r="N19" s="36"/>
      <c r="O19" s="34"/>
      <c r="P19" s="34"/>
    </row>
    <row r="20" spans="1:16" ht="13.5" customHeight="1" x14ac:dyDescent="0.2">
      <c r="A20" s="18"/>
      <c r="B20" s="18"/>
      <c r="C20" s="18"/>
      <c r="D20" s="18"/>
      <c r="E20" s="18"/>
      <c r="F20" s="18"/>
      <c r="G20" s="61"/>
      <c r="H20" s="61"/>
      <c r="I20" s="61"/>
      <c r="J20" s="61"/>
      <c r="K20" s="61"/>
      <c r="L20" s="61"/>
      <c r="M20" s="61"/>
      <c r="N20" s="36"/>
      <c r="O20" s="34"/>
      <c r="P20" s="34"/>
    </row>
    <row r="21" spans="1:16" x14ac:dyDescent="0.2">
      <c r="A21" s="94"/>
      <c r="B21" s="94"/>
      <c r="C21" s="94"/>
      <c r="G21" s="34"/>
      <c r="H21" s="35"/>
      <c r="I21" s="35"/>
      <c r="J21" s="35"/>
      <c r="K21" s="35"/>
      <c r="L21" s="35"/>
      <c r="M21" s="35"/>
      <c r="N21" s="36"/>
      <c r="O21" s="34"/>
      <c r="P21" s="34"/>
    </row>
    <row r="22" spans="1:16" x14ac:dyDescent="0.2">
      <c r="A22" s="94"/>
      <c r="B22" s="96"/>
      <c r="C22" s="96"/>
    </row>
    <row r="23" spans="1:16" x14ac:dyDescent="0.2">
      <c r="B23" s="16"/>
      <c r="C23" s="16"/>
    </row>
    <row r="24" spans="1:16" x14ac:dyDescent="0.2">
      <c r="B24" s="16"/>
      <c r="C24" s="16"/>
    </row>
    <row r="25" spans="1:16" x14ac:dyDescent="0.2">
      <c r="B25" s="16"/>
      <c r="C25" s="16"/>
    </row>
    <row r="26" spans="1:16" x14ac:dyDescent="0.2">
      <c r="B26" s="18"/>
      <c r="C26" s="18"/>
    </row>
    <row r="27" spans="1:16" x14ac:dyDescent="0.2">
      <c r="B27" s="16"/>
      <c r="C27" s="16"/>
    </row>
    <row r="28" spans="1:16" x14ac:dyDescent="0.2">
      <c r="B28" s="18"/>
      <c r="C28" s="18"/>
    </row>
    <row r="29" spans="1:16" x14ac:dyDescent="0.2">
      <c r="B29" s="18"/>
      <c r="C29" s="18"/>
    </row>
    <row r="30" spans="1:16" x14ac:dyDescent="0.2">
      <c r="B30" s="16"/>
      <c r="C30" s="16"/>
    </row>
  </sheetData>
  <phoneticPr fontId="2" type="noConversion"/>
  <pageMargins left="0.5" right="0.5" top="0.5" bottom="0.5" header="0.5" footer="0.5"/>
  <pageSetup scale="80" fitToHeight="0" orientation="landscape"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K34" sqref="K34"/>
    </sheetView>
  </sheetViews>
  <sheetFormatPr defaultColWidth="9.140625" defaultRowHeight="12.75" x14ac:dyDescent="0.2"/>
  <cols>
    <col min="1" max="1" width="25.28515625" style="4" customWidth="1"/>
    <col min="2" max="2" width="21.7109375" style="4" customWidth="1"/>
    <col min="3" max="3" width="13.28515625" style="14" customWidth="1"/>
    <col min="4" max="5" width="4.7109375" style="14" customWidth="1"/>
    <col min="6" max="6" width="8.42578125" style="14" customWidth="1"/>
    <col min="7" max="7" width="12.85546875" style="4" customWidth="1"/>
    <col min="8" max="9" width="4.7109375" style="4" customWidth="1"/>
    <col min="10" max="10" width="8.42578125" style="14" customWidth="1"/>
    <col min="11" max="11" width="11.5703125" style="14" customWidth="1"/>
    <col min="12" max="13" width="4.7109375" style="14" customWidth="1"/>
    <col min="14" max="14" width="8.42578125" style="14" customWidth="1"/>
    <col min="15" max="16384" width="9.140625" style="4"/>
  </cols>
  <sheetData>
    <row r="1" spans="1:14" ht="27" customHeight="1" thickBot="1" x14ac:dyDescent="0.25">
      <c r="A1" s="143" t="s">
        <v>164</v>
      </c>
      <c r="B1" s="143"/>
      <c r="C1" s="143"/>
      <c r="D1" s="143"/>
      <c r="E1" s="143"/>
      <c r="F1" s="143"/>
      <c r="G1" s="143"/>
      <c r="H1" s="143"/>
      <c r="I1" s="143"/>
      <c r="J1" s="143"/>
      <c r="K1" s="143"/>
      <c r="L1" s="143"/>
      <c r="M1" s="143"/>
      <c r="N1" s="143"/>
    </row>
    <row r="2" spans="1:14" s="9" customFormat="1" ht="51" customHeight="1" x14ac:dyDescent="0.2">
      <c r="A2" s="163" t="s">
        <v>191</v>
      </c>
      <c r="B2" s="163" t="s">
        <v>192</v>
      </c>
      <c r="C2" s="176" t="s">
        <v>221</v>
      </c>
      <c r="D2" s="166" t="s">
        <v>225</v>
      </c>
      <c r="E2" s="164" t="s">
        <v>224</v>
      </c>
      <c r="F2" s="166" t="s">
        <v>207</v>
      </c>
      <c r="G2" s="176" t="s">
        <v>205</v>
      </c>
      <c r="H2" s="166" t="s">
        <v>225</v>
      </c>
      <c r="I2" s="164" t="s">
        <v>224</v>
      </c>
      <c r="J2" s="166" t="s">
        <v>207</v>
      </c>
      <c r="K2" s="176" t="s">
        <v>206</v>
      </c>
      <c r="L2" s="166" t="s">
        <v>225</v>
      </c>
      <c r="M2" s="164" t="s">
        <v>224</v>
      </c>
      <c r="N2" s="166" t="s">
        <v>207</v>
      </c>
    </row>
    <row r="3" spans="1:14" ht="12.75" hidden="1" customHeight="1" x14ac:dyDescent="0.2">
      <c r="A3" s="21" t="s">
        <v>131</v>
      </c>
      <c r="B3" s="21" t="s">
        <v>138</v>
      </c>
      <c r="C3" s="68" t="s">
        <v>216</v>
      </c>
      <c r="D3" s="68" t="s">
        <v>232</v>
      </c>
      <c r="E3" s="68" t="s">
        <v>231</v>
      </c>
      <c r="F3" s="14" t="s">
        <v>141</v>
      </c>
      <c r="G3" s="110" t="s">
        <v>218</v>
      </c>
      <c r="H3" s="110" t="s">
        <v>143</v>
      </c>
      <c r="I3" s="110" t="s">
        <v>142</v>
      </c>
      <c r="J3" s="14" t="s">
        <v>145</v>
      </c>
      <c r="K3" s="110" t="s">
        <v>219</v>
      </c>
      <c r="L3" s="66" t="s">
        <v>140</v>
      </c>
      <c r="M3" s="110" t="s">
        <v>139</v>
      </c>
      <c r="N3" s="14" t="s">
        <v>149</v>
      </c>
    </row>
    <row r="4" spans="1:14" x14ac:dyDescent="0.2">
      <c r="A4" s="21" t="s">
        <v>180</v>
      </c>
      <c r="B4" s="21" t="s">
        <v>175</v>
      </c>
      <c r="C4" s="64">
        <v>9.01</v>
      </c>
      <c r="D4" s="40" t="s">
        <v>113</v>
      </c>
      <c r="E4" s="70">
        <v>0.47</v>
      </c>
      <c r="F4" s="6" t="s">
        <v>105</v>
      </c>
      <c r="G4" s="67">
        <v>3025.91</v>
      </c>
      <c r="H4" s="40" t="s">
        <v>113</v>
      </c>
      <c r="I4" s="66">
        <v>70.16</v>
      </c>
      <c r="J4" s="6" t="s">
        <v>119</v>
      </c>
      <c r="K4" s="67">
        <v>27307</v>
      </c>
      <c r="L4" s="40" t="s">
        <v>113</v>
      </c>
      <c r="M4" s="66">
        <v>0</v>
      </c>
      <c r="N4" s="6" t="s">
        <v>105</v>
      </c>
    </row>
    <row r="5" spans="1:14" x14ac:dyDescent="0.2">
      <c r="A5" s="21" t="s">
        <v>181</v>
      </c>
      <c r="B5" s="21" t="s">
        <v>176</v>
      </c>
      <c r="C5" s="64">
        <v>8.93</v>
      </c>
      <c r="D5" s="40" t="s">
        <v>113</v>
      </c>
      <c r="E5" s="70">
        <v>0.47</v>
      </c>
      <c r="F5" s="6" t="s">
        <v>106</v>
      </c>
      <c r="G5" s="67">
        <v>3160.69</v>
      </c>
      <c r="H5" s="40" t="s">
        <v>113</v>
      </c>
      <c r="I5" s="66">
        <v>70.16</v>
      </c>
      <c r="J5" s="6" t="s">
        <v>106</v>
      </c>
      <c r="K5" s="67">
        <v>28469</v>
      </c>
      <c r="L5" s="40" t="s">
        <v>113</v>
      </c>
      <c r="M5" s="66">
        <v>0</v>
      </c>
      <c r="N5" s="6" t="s">
        <v>105</v>
      </c>
    </row>
    <row r="6" spans="1:14" x14ac:dyDescent="0.2">
      <c r="A6" s="21" t="s">
        <v>182</v>
      </c>
      <c r="B6" s="21" t="s">
        <v>177</v>
      </c>
      <c r="C6" s="64">
        <v>8.73</v>
      </c>
      <c r="D6" s="40" t="s">
        <v>113</v>
      </c>
      <c r="E6" s="70">
        <v>0.47</v>
      </c>
      <c r="F6" s="6" t="s">
        <v>106</v>
      </c>
      <c r="G6" s="67">
        <v>3166.73</v>
      </c>
      <c r="H6" s="40" t="s">
        <v>113</v>
      </c>
      <c r="I6" s="66">
        <v>70.16</v>
      </c>
      <c r="J6" s="6" t="s">
        <v>106</v>
      </c>
      <c r="K6" s="67">
        <v>27962</v>
      </c>
      <c r="L6" s="40" t="s">
        <v>113</v>
      </c>
      <c r="M6" s="66">
        <v>0</v>
      </c>
      <c r="N6" s="6" t="s">
        <v>105</v>
      </c>
    </row>
    <row r="7" spans="1:14" x14ac:dyDescent="0.2">
      <c r="A7" s="21" t="s">
        <v>183</v>
      </c>
      <c r="B7" s="21" t="s">
        <v>178</v>
      </c>
      <c r="C7" s="64">
        <v>8.7100000000000009</v>
      </c>
      <c r="D7" s="40" t="s">
        <v>113</v>
      </c>
      <c r="E7" s="70">
        <v>0.48</v>
      </c>
      <c r="F7" s="6" t="s">
        <v>107</v>
      </c>
      <c r="G7" s="67">
        <v>3127.74</v>
      </c>
      <c r="H7" s="40" t="s">
        <v>113</v>
      </c>
      <c r="I7" s="66">
        <v>70.16</v>
      </c>
      <c r="J7" s="6" t="s">
        <v>106</v>
      </c>
      <c r="K7" s="67">
        <v>27575</v>
      </c>
      <c r="L7" s="40" t="s">
        <v>113</v>
      </c>
      <c r="M7" s="66">
        <v>0</v>
      </c>
      <c r="N7" s="6" t="s">
        <v>105</v>
      </c>
    </row>
    <row r="8" spans="1:14" x14ac:dyDescent="0.2">
      <c r="A8" s="21" t="s">
        <v>184</v>
      </c>
      <c r="B8" s="21" t="s">
        <v>179</v>
      </c>
      <c r="C8" s="64">
        <v>8.5500000000000007</v>
      </c>
      <c r="D8" s="40" t="s">
        <v>113</v>
      </c>
      <c r="E8" s="70">
        <v>0.47</v>
      </c>
      <c r="F8" s="6" t="s">
        <v>108</v>
      </c>
      <c r="G8" s="67">
        <v>3094.29</v>
      </c>
      <c r="H8" s="40" t="s">
        <v>113</v>
      </c>
      <c r="I8" s="66">
        <v>70.16</v>
      </c>
      <c r="J8" s="6" t="s">
        <v>119</v>
      </c>
      <c r="K8" s="67">
        <v>26574</v>
      </c>
      <c r="L8" s="40" t="s">
        <v>113</v>
      </c>
      <c r="M8" s="66">
        <v>0</v>
      </c>
      <c r="N8" s="6" t="s">
        <v>105</v>
      </c>
    </row>
    <row r="9" spans="1:14" x14ac:dyDescent="0.2">
      <c r="A9" s="21" t="s">
        <v>185</v>
      </c>
      <c r="B9" s="21" t="s">
        <v>175</v>
      </c>
      <c r="C9" s="64">
        <v>8.34</v>
      </c>
      <c r="D9" s="40" t="s">
        <v>113</v>
      </c>
      <c r="E9" s="70">
        <v>0.47</v>
      </c>
      <c r="F9" s="6" t="s">
        <v>108</v>
      </c>
      <c r="G9" s="67">
        <v>3062.65</v>
      </c>
      <c r="H9" s="40" t="s">
        <v>113</v>
      </c>
      <c r="I9" s="66">
        <v>70.16</v>
      </c>
      <c r="J9" s="6" t="s">
        <v>119</v>
      </c>
      <c r="K9" s="67">
        <v>25646</v>
      </c>
      <c r="L9" s="40" t="s">
        <v>113</v>
      </c>
      <c r="M9" s="66">
        <v>0</v>
      </c>
      <c r="N9" s="6" t="s">
        <v>105</v>
      </c>
    </row>
    <row r="10" spans="1:14" x14ac:dyDescent="0.2">
      <c r="A10" s="21" t="s">
        <v>186</v>
      </c>
      <c r="B10" s="21" t="s">
        <v>177</v>
      </c>
      <c r="C10" s="64">
        <v>8.31</v>
      </c>
      <c r="D10" s="40" t="s">
        <v>113</v>
      </c>
      <c r="E10" s="70">
        <v>0.47</v>
      </c>
      <c r="F10" s="6" t="s">
        <v>109</v>
      </c>
      <c r="G10" s="67">
        <v>3278.08</v>
      </c>
      <c r="H10" s="40" t="s">
        <v>113</v>
      </c>
      <c r="I10" s="66">
        <v>70.16</v>
      </c>
      <c r="J10" s="6" t="s">
        <v>105</v>
      </c>
      <c r="K10" s="67">
        <v>27541</v>
      </c>
      <c r="L10" s="40" t="s">
        <v>113</v>
      </c>
      <c r="M10" s="66">
        <v>0</v>
      </c>
      <c r="N10" s="6" t="s">
        <v>105</v>
      </c>
    </row>
    <row r="11" spans="1:14" x14ac:dyDescent="0.2">
      <c r="A11" s="21" t="s">
        <v>187</v>
      </c>
      <c r="B11" s="21" t="s">
        <v>179</v>
      </c>
      <c r="C11" s="64">
        <v>8.2799999999999994</v>
      </c>
      <c r="D11" s="40" t="s">
        <v>113</v>
      </c>
      <c r="E11" s="70">
        <v>0.47</v>
      </c>
      <c r="F11" s="6" t="s">
        <v>109</v>
      </c>
      <c r="G11" s="67">
        <v>3126.97</v>
      </c>
      <c r="H11" s="40" t="s">
        <v>113</v>
      </c>
      <c r="I11" s="66">
        <v>70.16</v>
      </c>
      <c r="J11" s="6" t="s">
        <v>106</v>
      </c>
      <c r="K11" s="67">
        <v>25953</v>
      </c>
      <c r="L11" s="40" t="s">
        <v>113</v>
      </c>
      <c r="M11" s="66">
        <v>0</v>
      </c>
      <c r="N11" s="6" t="s">
        <v>105</v>
      </c>
    </row>
    <row r="12" spans="1:14" x14ac:dyDescent="0.2">
      <c r="A12" s="21" t="s">
        <v>188</v>
      </c>
      <c r="B12" s="21" t="s">
        <v>176</v>
      </c>
      <c r="C12" s="64">
        <v>8.02</v>
      </c>
      <c r="D12" s="40" t="s">
        <v>113</v>
      </c>
      <c r="E12" s="70">
        <v>0.47</v>
      </c>
      <c r="F12" s="6" t="s">
        <v>110</v>
      </c>
      <c r="G12" s="67">
        <v>3183.26</v>
      </c>
      <c r="H12" s="40" t="s">
        <v>113</v>
      </c>
      <c r="I12" s="66">
        <v>70.16</v>
      </c>
      <c r="J12" s="6" t="s">
        <v>106</v>
      </c>
      <c r="K12" s="67">
        <v>25694</v>
      </c>
      <c r="L12" s="40" t="s">
        <v>113</v>
      </c>
      <c r="M12" s="66">
        <v>0</v>
      </c>
      <c r="N12" s="6" t="s">
        <v>105</v>
      </c>
    </row>
    <row r="13" spans="1:14" x14ac:dyDescent="0.2">
      <c r="A13" s="21" t="s">
        <v>189</v>
      </c>
      <c r="B13" s="21" t="s">
        <v>177</v>
      </c>
      <c r="C13" s="64">
        <v>7.96</v>
      </c>
      <c r="D13" s="40" t="s">
        <v>113</v>
      </c>
      <c r="E13" s="70">
        <v>0.47</v>
      </c>
      <c r="F13" s="6" t="s">
        <v>111</v>
      </c>
      <c r="G13" s="67">
        <v>3261.42</v>
      </c>
      <c r="H13" s="40" t="s">
        <v>113</v>
      </c>
      <c r="I13" s="66">
        <v>70.16</v>
      </c>
      <c r="J13" s="6" t="s">
        <v>105</v>
      </c>
      <c r="K13" s="67">
        <v>26156</v>
      </c>
      <c r="L13" s="40" t="s">
        <v>113</v>
      </c>
      <c r="M13" s="66">
        <v>0</v>
      </c>
      <c r="N13" s="6" t="s">
        <v>105</v>
      </c>
    </row>
    <row r="14" spans="1:14" x14ac:dyDescent="0.2">
      <c r="A14" s="21" t="s">
        <v>190</v>
      </c>
      <c r="B14" s="21" t="s">
        <v>179</v>
      </c>
      <c r="C14" s="64">
        <v>7.34</v>
      </c>
      <c r="D14" s="40" t="s">
        <v>113</v>
      </c>
      <c r="E14" s="70">
        <v>0.48</v>
      </c>
      <c r="F14" s="6" t="s">
        <v>112</v>
      </c>
      <c r="G14" s="67">
        <v>3284.24</v>
      </c>
      <c r="H14" s="40" t="s">
        <v>113</v>
      </c>
      <c r="I14" s="66">
        <v>70.16</v>
      </c>
      <c r="J14" s="6" t="s">
        <v>105</v>
      </c>
      <c r="K14" s="67">
        <v>24010</v>
      </c>
      <c r="L14" s="40" t="s">
        <v>113</v>
      </c>
      <c r="M14" s="66">
        <v>0</v>
      </c>
      <c r="N14" s="6" t="s">
        <v>105</v>
      </c>
    </row>
    <row r="15" spans="1:14" s="18" customFormat="1" x14ac:dyDescent="0.2">
      <c r="A15" s="120" t="s">
        <v>82</v>
      </c>
      <c r="B15" s="120"/>
      <c r="C15" s="172">
        <v>8.3800000000000008</v>
      </c>
      <c r="D15" s="127" t="s">
        <v>113</v>
      </c>
      <c r="E15" s="175">
        <f>AVERAGE(Table15[Column43])</f>
        <v>0.47181818181818175</v>
      </c>
      <c r="F15" s="85"/>
      <c r="G15" s="184">
        <v>3161</v>
      </c>
      <c r="H15" s="127" t="s">
        <v>113</v>
      </c>
      <c r="I15" s="185">
        <f>AVERAGE(Table15[Column6])</f>
        <v>70.159999999999982</v>
      </c>
      <c r="J15" s="85"/>
      <c r="K15" s="184">
        <v>26626</v>
      </c>
      <c r="L15" s="127" t="s">
        <v>113</v>
      </c>
      <c r="M15" s="185">
        <f>AVERAGE(Table15[Column3])</f>
        <v>0</v>
      </c>
      <c r="N15" s="85"/>
    </row>
    <row r="16" spans="1:14" s="18" customFormat="1" ht="13.5" thickBot="1" x14ac:dyDescent="0.25">
      <c r="A16" s="90" t="s">
        <v>196</v>
      </c>
      <c r="B16" s="90"/>
      <c r="C16" s="173"/>
      <c r="D16" s="132">
        <v>4</v>
      </c>
      <c r="E16" s="132"/>
      <c r="F16" s="97"/>
      <c r="G16" s="173"/>
      <c r="H16" s="132">
        <v>4</v>
      </c>
      <c r="I16" s="132"/>
      <c r="J16" s="97"/>
      <c r="K16" s="173">
        <v>4</v>
      </c>
      <c r="L16" s="132"/>
      <c r="M16" s="132"/>
      <c r="N16" s="97"/>
    </row>
    <row r="17" spans="1:15" s="18" customFormat="1" ht="11.25" x14ac:dyDescent="0.2">
      <c r="A17" s="171"/>
      <c r="B17" s="171"/>
      <c r="C17" s="171"/>
      <c r="D17" s="171"/>
      <c r="E17" s="171"/>
      <c r="F17" s="171"/>
      <c r="G17" s="118"/>
      <c r="H17" s="118"/>
      <c r="I17" s="118"/>
      <c r="J17" s="171"/>
      <c r="K17" s="171"/>
      <c r="L17" s="171"/>
      <c r="M17" s="171"/>
      <c r="N17" s="171"/>
      <c r="O17" s="111"/>
    </row>
    <row r="18" spans="1:15" x14ac:dyDescent="0.2">
      <c r="A18" s="96"/>
      <c r="B18" s="96"/>
      <c r="C18" s="96"/>
      <c r="D18" s="96"/>
      <c r="E18" s="96"/>
      <c r="F18" s="96"/>
      <c r="G18" s="96"/>
      <c r="H18" s="96"/>
      <c r="I18" s="96"/>
      <c r="J18" s="96"/>
      <c r="K18" s="96"/>
      <c r="L18" s="96"/>
      <c r="M18" s="96"/>
      <c r="N18" s="96"/>
      <c r="O18" s="112"/>
    </row>
    <row r="19" spans="1:15" x14ac:dyDescent="0.2">
      <c r="A19" s="94"/>
      <c r="B19" s="94"/>
      <c r="C19" s="94"/>
      <c r="D19" s="94"/>
      <c r="E19" s="94"/>
      <c r="F19" s="94"/>
      <c r="G19" s="94"/>
      <c r="H19" s="94"/>
      <c r="I19" s="94"/>
      <c r="J19" s="94"/>
      <c r="K19" s="94"/>
      <c r="L19" s="94"/>
      <c r="M19" s="94"/>
      <c r="N19" s="94"/>
      <c r="O19" s="112"/>
    </row>
    <row r="20" spans="1:15" x14ac:dyDescent="0.2">
      <c r="A20" s="94"/>
      <c r="B20" s="94"/>
      <c r="C20" s="95"/>
      <c r="D20" s="95"/>
      <c r="E20" s="95"/>
      <c r="F20" s="95"/>
      <c r="G20" s="94"/>
      <c r="H20" s="94"/>
      <c r="I20" s="94"/>
      <c r="J20" s="95"/>
      <c r="K20" s="95"/>
      <c r="L20" s="95"/>
      <c r="M20" s="95"/>
      <c r="N20" s="95"/>
      <c r="O20" s="112"/>
    </row>
    <row r="21" spans="1:15" x14ac:dyDescent="0.2">
      <c r="A21" s="94"/>
      <c r="B21" s="94"/>
      <c r="C21" s="95"/>
      <c r="D21" s="95"/>
      <c r="E21" s="95"/>
      <c r="F21" s="95"/>
      <c r="G21" s="94"/>
      <c r="H21" s="94"/>
      <c r="I21" s="94"/>
      <c r="J21" s="95"/>
      <c r="K21" s="95"/>
      <c r="L21" s="95"/>
      <c r="M21" s="95"/>
      <c r="N21" s="95"/>
      <c r="O21" s="112"/>
    </row>
    <row r="22" spans="1:15" x14ac:dyDescent="0.2">
      <c r="A22" s="94"/>
      <c r="B22" s="94"/>
      <c r="C22" s="95"/>
      <c r="D22" s="95"/>
      <c r="E22" s="95"/>
      <c r="F22" s="95"/>
      <c r="G22" s="94"/>
      <c r="H22" s="94"/>
      <c r="I22" s="94"/>
      <c r="J22" s="95"/>
      <c r="K22" s="95"/>
      <c r="L22" s="95"/>
      <c r="M22" s="95"/>
      <c r="N22" s="95"/>
      <c r="O22" s="112"/>
    </row>
    <row r="23" spans="1:15" x14ac:dyDescent="0.2">
      <c r="A23" s="94"/>
      <c r="B23" s="94"/>
      <c r="C23" s="95"/>
      <c r="D23" s="95"/>
      <c r="E23" s="95"/>
      <c r="F23" s="95"/>
      <c r="G23" s="94"/>
      <c r="H23" s="94"/>
      <c r="I23" s="94"/>
      <c r="J23" s="95"/>
      <c r="K23" s="95"/>
      <c r="L23" s="95"/>
      <c r="M23" s="95"/>
      <c r="N23" s="95"/>
      <c r="O23" s="112"/>
    </row>
  </sheetData>
  <mergeCells count="1">
    <mergeCell ref="A1:N1"/>
  </mergeCells>
  <pageMargins left="0.5" right="0.5" top="0.5" bottom="0.5" header="0.5" footer="0.5"/>
  <pageSetup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workbookViewId="0">
      <selection activeCell="C2" sqref="B1:C1048576"/>
    </sheetView>
  </sheetViews>
  <sheetFormatPr defaultColWidth="9.140625" defaultRowHeight="12.75" x14ac:dyDescent="0.2"/>
  <cols>
    <col min="1" max="1" width="6.7109375" style="4" customWidth="1"/>
    <col min="2" max="3" width="22.7109375" style="4" customWidth="1"/>
    <col min="4" max="4" width="11.28515625" style="14" customWidth="1"/>
    <col min="5" max="6" width="4.7109375" style="14" customWidth="1"/>
    <col min="7" max="7" width="12.5703125" style="14" customWidth="1"/>
    <col min="8" max="9" width="4.7109375" style="14" customWidth="1"/>
    <col min="10" max="10" width="11" style="14" customWidth="1"/>
    <col min="11" max="11" width="8.7109375" style="14" customWidth="1"/>
    <col min="12" max="12" width="8.140625" style="14" customWidth="1"/>
    <col min="13" max="16384" width="9.140625" style="4"/>
  </cols>
  <sheetData>
    <row r="1" spans="1:17" ht="27" customHeight="1" thickBot="1" x14ac:dyDescent="0.25">
      <c r="A1" s="143" t="s">
        <v>165</v>
      </c>
      <c r="B1" s="143"/>
      <c r="C1" s="143"/>
      <c r="D1" s="143"/>
      <c r="E1" s="143"/>
      <c r="F1" s="143"/>
      <c r="G1" s="143"/>
      <c r="H1" s="143"/>
      <c r="I1" s="143"/>
      <c r="J1" s="143"/>
      <c r="K1" s="143"/>
      <c r="L1" s="143"/>
    </row>
    <row r="2" spans="1:17" s="9" customFormat="1" ht="65.25" customHeight="1" x14ac:dyDescent="0.2">
      <c r="A2" s="162" t="s">
        <v>207</v>
      </c>
      <c r="B2" s="163" t="s">
        <v>191</v>
      </c>
      <c r="C2" s="163" t="s">
        <v>192</v>
      </c>
      <c r="D2" s="164" t="s">
        <v>237</v>
      </c>
      <c r="E2" s="164" t="s">
        <v>225</v>
      </c>
      <c r="F2" s="164" t="s">
        <v>224</v>
      </c>
      <c r="G2" s="166" t="s">
        <v>238</v>
      </c>
      <c r="H2" s="166" t="s">
        <v>225</v>
      </c>
      <c r="I2" s="166" t="s">
        <v>224</v>
      </c>
      <c r="J2" s="166" t="s">
        <v>212</v>
      </c>
      <c r="K2" s="165" t="s">
        <v>213</v>
      </c>
      <c r="L2" s="165" t="s">
        <v>214</v>
      </c>
    </row>
    <row r="3" spans="1:17" s="9" customFormat="1" x14ac:dyDescent="0.2">
      <c r="A3" s="98"/>
      <c r="B3" s="98"/>
      <c r="C3" s="98"/>
      <c r="D3" s="131"/>
      <c r="E3" s="131"/>
      <c r="F3" s="131"/>
      <c r="G3" s="131"/>
      <c r="H3" s="131"/>
      <c r="I3" s="131"/>
      <c r="J3" s="109" t="s">
        <v>1</v>
      </c>
      <c r="K3" s="109" t="s">
        <v>2</v>
      </c>
      <c r="L3" s="109" t="s">
        <v>2</v>
      </c>
    </row>
    <row r="4" spans="1:17" s="9" customFormat="1" ht="12.75" hidden="1" customHeight="1" x14ac:dyDescent="0.2">
      <c r="A4" s="4" t="s">
        <v>131</v>
      </c>
      <c r="B4" s="21" t="s">
        <v>138</v>
      </c>
      <c r="C4" s="21" t="s">
        <v>139</v>
      </c>
      <c r="D4" s="68" t="s">
        <v>174</v>
      </c>
      <c r="E4" s="68" t="s">
        <v>223</v>
      </c>
      <c r="F4" s="68" t="s">
        <v>220</v>
      </c>
      <c r="G4" s="69" t="s">
        <v>217</v>
      </c>
      <c r="H4" s="69" t="s">
        <v>236</v>
      </c>
      <c r="I4" s="69" t="s">
        <v>235</v>
      </c>
      <c r="J4" s="68" t="s">
        <v>145</v>
      </c>
      <c r="K4" s="65" t="s">
        <v>146</v>
      </c>
      <c r="L4" s="40" t="s">
        <v>147</v>
      </c>
    </row>
    <row r="5" spans="1:17" s="9" customFormat="1" x14ac:dyDescent="0.2">
      <c r="A5" s="4" t="s">
        <v>105</v>
      </c>
      <c r="B5" s="21" t="s">
        <v>233</v>
      </c>
      <c r="C5" s="21" t="s">
        <v>175</v>
      </c>
      <c r="D5" s="64">
        <v>8.92</v>
      </c>
      <c r="E5" s="40" t="s">
        <v>113</v>
      </c>
      <c r="F5" s="68">
        <v>0.57999999999999996</v>
      </c>
      <c r="G5" s="65">
        <v>25.49</v>
      </c>
      <c r="H5" s="40" t="s">
        <v>113</v>
      </c>
      <c r="I5" s="69">
        <v>1.66</v>
      </c>
      <c r="J5" s="110">
        <v>66</v>
      </c>
      <c r="K5" s="46">
        <v>115</v>
      </c>
      <c r="L5" s="110">
        <v>49</v>
      </c>
    </row>
    <row r="6" spans="1:17" s="9" customFormat="1" x14ac:dyDescent="0.2">
      <c r="A6" s="4" t="s">
        <v>105</v>
      </c>
      <c r="B6" s="21" t="s">
        <v>234</v>
      </c>
      <c r="C6" s="21" t="s">
        <v>178</v>
      </c>
      <c r="D6" s="64">
        <v>8.57</v>
      </c>
      <c r="E6" s="40" t="s">
        <v>113</v>
      </c>
      <c r="F6" s="68">
        <v>0.57999999999999996</v>
      </c>
      <c r="G6" s="65">
        <v>24.49</v>
      </c>
      <c r="H6" s="40" t="s">
        <v>113</v>
      </c>
      <c r="I6" s="69">
        <v>1.67</v>
      </c>
      <c r="J6" s="110">
        <v>64.599999999999994</v>
      </c>
      <c r="K6" s="46">
        <v>116</v>
      </c>
      <c r="L6" s="110">
        <v>43</v>
      </c>
    </row>
    <row r="7" spans="1:17" s="9" customFormat="1" x14ac:dyDescent="0.2">
      <c r="A7" s="4" t="s">
        <v>105</v>
      </c>
      <c r="B7" s="21" t="s">
        <v>186</v>
      </c>
      <c r="C7" s="21" t="s">
        <v>177</v>
      </c>
      <c r="D7" s="64">
        <v>8.5</v>
      </c>
      <c r="E7" s="40" t="s">
        <v>113</v>
      </c>
      <c r="F7" s="68">
        <v>0.57999999999999996</v>
      </c>
      <c r="G7" s="65">
        <v>24.3</v>
      </c>
      <c r="H7" s="40" t="s">
        <v>113</v>
      </c>
      <c r="I7" s="69">
        <v>1.67</v>
      </c>
      <c r="J7" s="110">
        <v>64.900000000000006</v>
      </c>
      <c r="K7" s="46">
        <v>114</v>
      </c>
      <c r="L7" s="110">
        <v>46</v>
      </c>
    </row>
    <row r="8" spans="1:17" x14ac:dyDescent="0.2">
      <c r="A8" s="4" t="s">
        <v>105</v>
      </c>
      <c r="B8" s="21" t="s">
        <v>189</v>
      </c>
      <c r="C8" s="21" t="s">
        <v>177</v>
      </c>
      <c r="D8" s="64">
        <v>8.15</v>
      </c>
      <c r="E8" s="40" t="s">
        <v>113</v>
      </c>
      <c r="F8" s="68">
        <v>0.57999999999999996</v>
      </c>
      <c r="G8" s="65">
        <v>23.29</v>
      </c>
      <c r="H8" s="40" t="s">
        <v>113</v>
      </c>
      <c r="I8" s="69">
        <v>1.66</v>
      </c>
      <c r="J8" s="110">
        <v>66.8</v>
      </c>
      <c r="K8" s="46">
        <v>114</v>
      </c>
      <c r="L8" s="110">
        <v>43</v>
      </c>
    </row>
    <row r="9" spans="1:17" x14ac:dyDescent="0.2">
      <c r="A9" s="85"/>
      <c r="B9" s="87" t="s">
        <v>82</v>
      </c>
      <c r="C9" s="87"/>
      <c r="D9" s="172">
        <v>8.5399999999999991</v>
      </c>
      <c r="E9" s="127" t="s">
        <v>113</v>
      </c>
      <c r="F9" s="172">
        <f>AVERAGE(Table16[Column53])</f>
        <v>0.57999999999999996</v>
      </c>
      <c r="G9" s="172">
        <v>24.39</v>
      </c>
      <c r="H9" s="127" t="s">
        <v>113</v>
      </c>
      <c r="I9" s="127">
        <f>AVERAGE(Table16[Column83])</f>
        <v>1.665</v>
      </c>
      <c r="J9" s="92">
        <f>AVERAGE(J5:J8)</f>
        <v>65.575000000000003</v>
      </c>
      <c r="K9" s="92">
        <f>AVERAGE(K5:K8)</f>
        <v>114.75</v>
      </c>
      <c r="L9" s="92">
        <f>AVERAGE(L5:L8)</f>
        <v>45.25</v>
      </c>
    </row>
    <row r="10" spans="1:17" s="18" customFormat="1" ht="14.25" x14ac:dyDescent="0.25">
      <c r="A10" s="85"/>
      <c r="B10" s="87" t="s">
        <v>158</v>
      </c>
      <c r="C10" s="87"/>
      <c r="D10" s="172"/>
      <c r="E10" s="127" t="s">
        <v>120</v>
      </c>
      <c r="F10" s="172"/>
      <c r="G10" s="172"/>
      <c r="H10" s="127" t="s">
        <v>120</v>
      </c>
      <c r="I10" s="127"/>
      <c r="J10" s="127" t="s">
        <v>120</v>
      </c>
      <c r="K10" s="127" t="s">
        <v>120</v>
      </c>
      <c r="L10" s="127" t="s">
        <v>120</v>
      </c>
      <c r="M10" s="35"/>
      <c r="N10" s="35"/>
      <c r="O10" s="36"/>
      <c r="P10" s="34"/>
      <c r="Q10" s="34"/>
    </row>
    <row r="11" spans="1:17" s="18" customFormat="1" ht="13.5" thickBot="1" x14ac:dyDescent="0.25">
      <c r="A11" s="97"/>
      <c r="B11" s="89" t="s">
        <v>196</v>
      </c>
      <c r="C11" s="89"/>
      <c r="D11" s="173"/>
      <c r="E11" s="132">
        <v>8</v>
      </c>
      <c r="F11" s="173"/>
      <c r="G11" s="173"/>
      <c r="H11" s="132">
        <v>8</v>
      </c>
      <c r="I11" s="132"/>
      <c r="J11" s="132">
        <v>8</v>
      </c>
      <c r="K11" s="132">
        <v>8</v>
      </c>
      <c r="L11" s="132">
        <v>8</v>
      </c>
      <c r="M11" s="35"/>
      <c r="N11" s="35"/>
      <c r="O11" s="36"/>
      <c r="P11" s="34"/>
      <c r="Q11" s="34"/>
    </row>
    <row r="12" spans="1:17" s="18" customFormat="1" ht="11.25" x14ac:dyDescent="0.2">
      <c r="A12" s="93"/>
      <c r="B12" s="93"/>
      <c r="C12" s="93"/>
      <c r="D12" s="93"/>
      <c r="E12" s="93"/>
      <c r="F12" s="93"/>
      <c r="G12" s="93"/>
      <c r="H12" s="93"/>
      <c r="I12" s="93"/>
      <c r="J12" s="62"/>
      <c r="K12" s="62"/>
      <c r="L12" s="62"/>
      <c r="M12" s="35"/>
      <c r="N12" s="35"/>
      <c r="O12" s="36"/>
      <c r="P12" s="34"/>
      <c r="Q12" s="34"/>
    </row>
    <row r="13" spans="1:17" x14ac:dyDescent="0.2">
      <c r="A13" s="94"/>
      <c r="B13" s="94"/>
      <c r="C13" s="94"/>
      <c r="D13" s="95"/>
      <c r="E13" s="95"/>
      <c r="F13" s="95"/>
      <c r="G13" s="95"/>
      <c r="H13" s="95"/>
      <c r="I13" s="95"/>
    </row>
  </sheetData>
  <mergeCells count="1">
    <mergeCell ref="A1:L1"/>
  </mergeCells>
  <pageMargins left="0.5" right="0.5" top="0.5" bottom="0.5" header="0.5" footer="0.5"/>
  <pageSetup fitToHeight="0"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10" sqref="B10"/>
    </sheetView>
  </sheetViews>
  <sheetFormatPr defaultColWidth="9.140625" defaultRowHeight="12.75" x14ac:dyDescent="0.2"/>
  <cols>
    <col min="1" max="1" width="6.7109375" style="4" customWidth="1"/>
    <col min="2" max="3" width="22.7109375" style="4" customWidth="1"/>
    <col min="4" max="4" width="10.7109375" style="14" customWidth="1"/>
    <col min="5" max="5" width="3.7109375" style="14" customWidth="1"/>
    <col min="6" max="6" width="6.7109375" style="14" customWidth="1"/>
    <col min="7" max="9" width="10.7109375" style="14" customWidth="1"/>
    <col min="10" max="10" width="10.7109375" style="4" customWidth="1"/>
    <col min="11" max="16384" width="9.140625" style="4"/>
  </cols>
  <sheetData>
    <row r="1" spans="1:15" ht="27" customHeight="1" thickBot="1" x14ac:dyDescent="0.25">
      <c r="A1" s="143" t="s">
        <v>160</v>
      </c>
      <c r="B1" s="143"/>
      <c r="C1" s="143"/>
      <c r="D1" s="143"/>
      <c r="E1" s="143"/>
      <c r="F1" s="143"/>
      <c r="G1" s="143"/>
      <c r="H1" s="143"/>
      <c r="I1" s="143"/>
      <c r="J1" s="143"/>
    </row>
    <row r="2" spans="1:15" s="9" customFormat="1" ht="41.25" customHeight="1" x14ac:dyDescent="0.2">
      <c r="A2" s="162" t="s">
        <v>207</v>
      </c>
      <c r="B2" s="163" t="s">
        <v>191</v>
      </c>
      <c r="C2" s="163" t="s">
        <v>192</v>
      </c>
      <c r="D2" s="166" t="s">
        <v>221</v>
      </c>
      <c r="E2" s="166" t="s">
        <v>225</v>
      </c>
      <c r="F2" s="166" t="s">
        <v>224</v>
      </c>
      <c r="G2" s="165" t="s">
        <v>209</v>
      </c>
      <c r="H2" s="166" t="s">
        <v>208</v>
      </c>
      <c r="I2" s="166" t="s">
        <v>210</v>
      </c>
      <c r="J2" s="165" t="s">
        <v>211</v>
      </c>
    </row>
    <row r="3" spans="1:15" s="9" customFormat="1" hidden="1" x14ac:dyDescent="0.2">
      <c r="A3" s="4" t="s">
        <v>131</v>
      </c>
      <c r="B3" s="21" t="s">
        <v>138</v>
      </c>
      <c r="C3" s="21" t="s">
        <v>152</v>
      </c>
      <c r="D3" s="64" t="s">
        <v>139</v>
      </c>
      <c r="E3" s="40" t="s">
        <v>140</v>
      </c>
      <c r="F3" s="68" t="s">
        <v>141</v>
      </c>
      <c r="G3" s="47" t="s">
        <v>142</v>
      </c>
      <c r="H3" s="47" t="s">
        <v>143</v>
      </c>
      <c r="I3" s="47" t="s">
        <v>144</v>
      </c>
      <c r="J3" s="47" t="s">
        <v>145</v>
      </c>
    </row>
    <row r="4" spans="1:15" s="9" customFormat="1" x14ac:dyDescent="0.2">
      <c r="A4" s="4" t="s">
        <v>105</v>
      </c>
      <c r="B4" s="21" t="s">
        <v>233</v>
      </c>
      <c r="C4" s="21" t="s">
        <v>175</v>
      </c>
      <c r="D4" s="64">
        <v>8.92</v>
      </c>
      <c r="E4" s="40" t="s">
        <v>113</v>
      </c>
      <c r="F4" s="68">
        <v>0.57999999999999996</v>
      </c>
      <c r="G4" s="47">
        <v>8.52</v>
      </c>
      <c r="H4" s="47">
        <v>10.14</v>
      </c>
      <c r="I4" s="47">
        <v>8.5500000000000007</v>
      </c>
      <c r="J4" s="47">
        <v>8.49</v>
      </c>
    </row>
    <row r="5" spans="1:15" s="9" customFormat="1" x14ac:dyDescent="0.2">
      <c r="A5" s="4" t="s">
        <v>105</v>
      </c>
      <c r="B5" s="21" t="s">
        <v>234</v>
      </c>
      <c r="C5" s="21" t="s">
        <v>178</v>
      </c>
      <c r="D5" s="64">
        <v>8.57</v>
      </c>
      <c r="E5" s="40" t="s">
        <v>113</v>
      </c>
      <c r="F5" s="68">
        <v>0.57999999999999996</v>
      </c>
      <c r="G5" s="47">
        <v>7.95</v>
      </c>
      <c r="H5" s="47">
        <v>9.1199999999999992</v>
      </c>
      <c r="I5" s="47">
        <v>9.2100000000000009</v>
      </c>
      <c r="J5" s="47">
        <v>7.82</v>
      </c>
    </row>
    <row r="6" spans="1:15" s="9" customFormat="1" x14ac:dyDescent="0.2">
      <c r="A6" s="4" t="s">
        <v>105</v>
      </c>
      <c r="B6" s="21" t="s">
        <v>186</v>
      </c>
      <c r="C6" s="21" t="s">
        <v>177</v>
      </c>
      <c r="D6" s="64">
        <v>8.5</v>
      </c>
      <c r="E6" s="40" t="s">
        <v>113</v>
      </c>
      <c r="F6" s="68">
        <v>0.57999999999999996</v>
      </c>
      <c r="G6" s="47">
        <v>7.49</v>
      </c>
      <c r="H6" s="47">
        <v>9.67</v>
      </c>
      <c r="I6" s="47">
        <v>8.59</v>
      </c>
      <c r="J6" s="47">
        <v>8.33</v>
      </c>
    </row>
    <row r="7" spans="1:15" x14ac:dyDescent="0.2">
      <c r="A7" s="4" t="s">
        <v>105</v>
      </c>
      <c r="B7" s="21" t="s">
        <v>189</v>
      </c>
      <c r="C7" s="21" t="s">
        <v>177</v>
      </c>
      <c r="D7" s="64">
        <v>8.15</v>
      </c>
      <c r="E7" s="40" t="s">
        <v>113</v>
      </c>
      <c r="F7" s="68">
        <v>0.57999999999999996</v>
      </c>
      <c r="G7" s="47">
        <v>7.83</v>
      </c>
      <c r="H7" s="47">
        <v>9.3000000000000007</v>
      </c>
      <c r="I7" s="47">
        <v>7.75</v>
      </c>
      <c r="J7" s="47">
        <v>7.62</v>
      </c>
    </row>
    <row r="8" spans="1:15" x14ac:dyDescent="0.2">
      <c r="A8" s="106"/>
      <c r="B8" s="87" t="s">
        <v>82</v>
      </c>
      <c r="C8" s="87"/>
      <c r="D8" s="186">
        <f>AVERAGE(D4:D7)</f>
        <v>8.5350000000000001</v>
      </c>
      <c r="E8" s="186" t="s">
        <v>113</v>
      </c>
      <c r="F8" s="187">
        <f>AVERAGE(Table17[Column5])</f>
        <v>0.57999999999999996</v>
      </c>
      <c r="G8" s="107">
        <f>AVERAGE(G4:G7)</f>
        <v>7.9474999999999998</v>
      </c>
      <c r="H8" s="107">
        <f>AVERAGE(H4:H7)</f>
        <v>9.557500000000001</v>
      </c>
      <c r="I8" s="107">
        <f>AVERAGE(I4:I7)</f>
        <v>8.5250000000000004</v>
      </c>
      <c r="J8" s="107">
        <f>AVERAGE(J4:J7)</f>
        <v>8.0649999999999995</v>
      </c>
    </row>
    <row r="9" spans="1:15" s="18" customFormat="1" ht="14.25" x14ac:dyDescent="0.25">
      <c r="A9" s="85"/>
      <c r="B9" s="87" t="s">
        <v>158</v>
      </c>
      <c r="C9" s="87"/>
      <c r="D9" s="183"/>
      <c r="E9" s="183" t="s">
        <v>120</v>
      </c>
      <c r="F9" s="183"/>
      <c r="G9" s="127" t="s">
        <v>120</v>
      </c>
      <c r="H9" s="127" t="s">
        <v>120</v>
      </c>
      <c r="I9" s="127" t="s">
        <v>120</v>
      </c>
      <c r="J9" s="127" t="s">
        <v>120</v>
      </c>
      <c r="K9" s="35"/>
      <c r="L9" s="35"/>
      <c r="M9" s="36"/>
      <c r="N9" s="34"/>
      <c r="O9" s="34"/>
    </row>
    <row r="10" spans="1:15" s="18" customFormat="1" ht="13.5" thickBot="1" x14ac:dyDescent="0.25">
      <c r="A10" s="97"/>
      <c r="B10" s="89" t="s">
        <v>196</v>
      </c>
      <c r="C10" s="89"/>
      <c r="D10" s="128"/>
      <c r="E10" s="132">
        <v>8</v>
      </c>
      <c r="F10" s="132"/>
      <c r="G10" s="132">
        <v>2</v>
      </c>
      <c r="H10" s="132">
        <v>2</v>
      </c>
      <c r="I10" s="132">
        <v>2</v>
      </c>
      <c r="J10" s="132">
        <v>2</v>
      </c>
      <c r="K10" s="35"/>
      <c r="L10" s="35"/>
      <c r="M10" s="36"/>
      <c r="N10" s="34"/>
      <c r="O10" s="34"/>
    </row>
    <row r="11" spans="1:15" s="18" customFormat="1" ht="11.25" x14ac:dyDescent="0.2">
      <c r="A11" s="93"/>
      <c r="B11" s="93"/>
      <c r="C11" s="93"/>
      <c r="D11" s="93"/>
      <c r="E11" s="93"/>
      <c r="F11" s="93"/>
      <c r="G11" s="93"/>
      <c r="H11" s="93"/>
      <c r="I11" s="93"/>
      <c r="J11" s="93"/>
      <c r="K11" s="35"/>
      <c r="L11" s="35"/>
      <c r="M11" s="36"/>
      <c r="N11" s="34"/>
      <c r="O11" s="34"/>
    </row>
    <row r="12" spans="1:15" s="18" customFormat="1" x14ac:dyDescent="0.2">
      <c r="A12" s="108"/>
      <c r="B12" s="108"/>
      <c r="C12" s="130"/>
      <c r="D12" s="94"/>
      <c r="E12" s="94"/>
      <c r="F12" s="94"/>
      <c r="G12" s="108"/>
      <c r="H12" s="108"/>
      <c r="I12" s="108"/>
      <c r="J12" s="108"/>
      <c r="K12" s="35"/>
      <c r="L12" s="35"/>
      <c r="M12" s="36"/>
      <c r="N12" s="34"/>
      <c r="O12" s="34"/>
    </row>
    <row r="13" spans="1:15" x14ac:dyDescent="0.2">
      <c r="A13" s="96"/>
      <c r="B13" s="99"/>
      <c r="C13" s="99"/>
      <c r="D13" s="95"/>
      <c r="E13" s="95"/>
      <c r="F13" s="95"/>
      <c r="G13" s="101"/>
      <c r="H13" s="101"/>
      <c r="I13" s="101"/>
      <c r="J13" s="101"/>
    </row>
    <row r="14" spans="1:15" x14ac:dyDescent="0.2">
      <c r="A14" s="94"/>
      <c r="B14" s="94"/>
      <c r="C14" s="94"/>
      <c r="D14" s="95"/>
      <c r="E14" s="95"/>
      <c r="F14" s="95"/>
      <c r="G14" s="95"/>
      <c r="H14" s="95"/>
      <c r="I14" s="95"/>
      <c r="J14" s="94"/>
    </row>
    <row r="29" spans="9:9" x14ac:dyDescent="0.2">
      <c r="I29" s="14" t="s">
        <v>222</v>
      </c>
    </row>
  </sheetData>
  <mergeCells count="1">
    <mergeCell ref="A1:J1"/>
  </mergeCells>
  <pageMargins left="0.5" right="0.5" top="0.5" bottom="0.5" header="0.5" footer="0.5"/>
  <pageSetup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TOC</vt:lpstr>
      <vt:lpstr>2017 Corn Silage Location Info</vt:lpstr>
      <vt:lpstr>2017 County Silage Loc Info</vt:lpstr>
      <vt:lpstr>2017 Corn Silage Across Loc</vt:lpstr>
      <vt:lpstr>2017 Corn Silage by Loc</vt:lpstr>
      <vt:lpstr>2017 Crn Silage Quality Summary</vt:lpstr>
      <vt:lpstr>2017 Crn Silage Quality Sum (2</vt:lpstr>
      <vt:lpstr>2017 Silage 2 yr across loc </vt:lpstr>
      <vt:lpstr>2017 Silage 2 yr Yld by loc</vt:lpstr>
      <vt:lpstr>2017 Crn 2yr Silage Quality</vt:lpstr>
      <vt:lpstr>2017 County Silage Yld&amp;Ag</vt:lpstr>
      <vt:lpstr>2017 County Crn Silage Qual</vt:lpstr>
      <vt:lpstr> 2017 Corn Traits &amp; Entries</vt:lpstr>
      <vt:lpstr>2017 Corn Trait Abbr</vt:lpstr>
      <vt:lpstr>2017 Corn Company Contacts</vt:lpstr>
      <vt:lpstr>'2017 Corn Silage Across Loc'!_10_2003_Corn_Silage_Yld_Summary</vt:lpstr>
      <vt:lpstr>'2017 Corn Silage by Loc'!_10_2003_Corn_Silage_Yld_Summary</vt:lpstr>
      <vt:lpstr>'2017 Silage 2 yr across loc '!_10_2003_Corn_Silage_Yld_Summary</vt:lpstr>
      <vt:lpstr>'2017 Silage 2 yr Yld by loc'!_10_2003_Corn_Silage_Yld_Summary</vt:lpstr>
      <vt:lpstr>'2017 Crn 2yr Silage Quality'!_2_2003_Corn_Silage_Ag_Summary</vt:lpstr>
      <vt:lpstr>'2017 Crn Silage Quality Sum (2'!_2_2003_Corn_Silage_Ag_Summary</vt:lpstr>
      <vt:lpstr>'2017 Crn Silage Quality Summary'!_2_2003_Corn_Silage_Ag_Summary</vt:lpstr>
      <vt:lpstr>'2017 Crn 2yr Silage Quality'!mositoops</vt:lpstr>
      <vt:lpstr>'2017 Crn Silage Quality Summary'!mositoops</vt:lpstr>
      <vt:lpstr>' 2017 Corn Traits &amp; Entries'!Print_Area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Sykes, Virginia Roseanna</dc:creator>
  <cp:lastModifiedBy>Reviewer</cp:lastModifiedBy>
  <cp:lastPrinted>2017-10-02T20:42:50Z</cp:lastPrinted>
  <dcterms:created xsi:type="dcterms:W3CDTF">2006-11-17T20:30:12Z</dcterms:created>
  <dcterms:modified xsi:type="dcterms:W3CDTF">2017-10-10T21:01:56Z</dcterms:modified>
</cp:coreProperties>
</file>